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Q21" i="1" l="1"/>
  <c r="L21" i="1"/>
  <c r="G21" i="1"/>
  <c r="S16" i="1" l="1"/>
  <c r="N16" i="1"/>
  <c r="I16" i="1"/>
  <c r="O6" i="1"/>
  <c r="J6" i="1"/>
  <c r="D6" i="1"/>
  <c r="E6" i="1"/>
  <c r="O18" i="1"/>
  <c r="J18" i="1"/>
  <c r="D18" i="1"/>
  <c r="E18" i="1"/>
  <c r="O37" i="1"/>
  <c r="J37" i="1"/>
  <c r="D37" i="1"/>
  <c r="E37" i="1"/>
  <c r="C37" i="1"/>
  <c r="C18" i="1"/>
  <c r="C6" i="1"/>
  <c r="G6" i="1" s="1"/>
  <c r="Q37" i="1" l="1"/>
  <c r="G37" i="1"/>
  <c r="G18" i="1"/>
  <c r="S18" i="1"/>
  <c r="E46" i="1"/>
  <c r="S37" i="1"/>
  <c r="L18" i="1"/>
  <c r="I37" i="1"/>
  <c r="L37" i="1"/>
  <c r="I18" i="1"/>
  <c r="Q18" i="1"/>
  <c r="I6" i="1"/>
  <c r="S6" i="1"/>
  <c r="L6" i="1"/>
  <c r="C46" i="1"/>
  <c r="Q6" i="1"/>
  <c r="N37" i="1"/>
  <c r="N6" i="1"/>
  <c r="O46" i="1"/>
  <c r="J46" i="1"/>
  <c r="D46" i="1"/>
  <c r="N18" i="1"/>
  <c r="S44" i="1"/>
  <c r="S45" i="1"/>
  <c r="Q44" i="1"/>
  <c r="Q45" i="1"/>
  <c r="Q42" i="1"/>
  <c r="Q38" i="1"/>
  <c r="S38" i="1"/>
  <c r="Q35" i="1"/>
  <c r="S22" i="1"/>
  <c r="S20" i="1"/>
  <c r="Q20" i="1"/>
  <c r="Q22" i="1"/>
  <c r="S17" i="1"/>
  <c r="Q16" i="1"/>
  <c r="Q17" i="1"/>
  <c r="N17" i="1"/>
  <c r="L16" i="1"/>
  <c r="L17" i="1"/>
  <c r="I17" i="1"/>
  <c r="N20" i="1"/>
  <c r="L20" i="1"/>
  <c r="I20" i="1"/>
  <c r="N34" i="1"/>
  <c r="L34" i="1"/>
  <c r="L35" i="1"/>
  <c r="I34" i="1"/>
  <c r="N38" i="1"/>
  <c r="L38" i="1"/>
  <c r="I38" i="1"/>
  <c r="N44" i="1"/>
  <c r="N45" i="1"/>
  <c r="L42" i="1"/>
  <c r="L44" i="1"/>
  <c r="L45" i="1"/>
  <c r="I44" i="1"/>
  <c r="I45" i="1"/>
  <c r="G44" i="1"/>
  <c r="G45" i="1"/>
  <c r="G42" i="1"/>
  <c r="G38" i="1"/>
  <c r="G34" i="1"/>
  <c r="G35" i="1"/>
  <c r="G20" i="1"/>
  <c r="G17" i="1"/>
  <c r="G16" i="1"/>
  <c r="S21" i="1"/>
  <c r="N21" i="1"/>
  <c r="Q9" i="1"/>
  <c r="L9" i="1"/>
  <c r="G9" i="1"/>
  <c r="R42" i="1"/>
  <c r="M42" i="1"/>
  <c r="H42" i="1"/>
  <c r="I21" i="1"/>
  <c r="F42" i="1"/>
  <c r="K42" i="1"/>
  <c r="P42" i="1"/>
  <c r="F45" i="1"/>
  <c r="H45" i="1"/>
  <c r="K45" i="1"/>
  <c r="M45" i="1"/>
  <c r="P45" i="1"/>
  <c r="R45" i="1"/>
  <c r="F36" i="1"/>
  <c r="G36" i="1"/>
  <c r="H36" i="1"/>
  <c r="I36" i="1"/>
  <c r="K36" i="1"/>
  <c r="L36" i="1"/>
  <c r="M36" i="1"/>
  <c r="N36" i="1"/>
  <c r="P36" i="1"/>
  <c r="Q36" i="1"/>
  <c r="R36" i="1"/>
  <c r="S36" i="1"/>
  <c r="F31" i="1"/>
  <c r="G31" i="1"/>
  <c r="H31" i="1"/>
  <c r="I31" i="1"/>
  <c r="K31" i="1"/>
  <c r="L31" i="1"/>
  <c r="M31" i="1"/>
  <c r="N31" i="1"/>
  <c r="P31" i="1"/>
  <c r="Q31" i="1"/>
  <c r="R31" i="1"/>
  <c r="S31" i="1"/>
  <c r="F32" i="1"/>
  <c r="G32" i="1"/>
  <c r="H32" i="1"/>
  <c r="I32" i="1"/>
  <c r="K32" i="1"/>
  <c r="L32" i="1"/>
  <c r="M32" i="1"/>
  <c r="N32" i="1"/>
  <c r="P32" i="1"/>
  <c r="Q32" i="1"/>
  <c r="R32" i="1"/>
  <c r="S32" i="1"/>
  <c r="F33" i="1"/>
  <c r="G33" i="1"/>
  <c r="H33" i="1"/>
  <c r="I33" i="1"/>
  <c r="K33" i="1"/>
  <c r="L33" i="1"/>
  <c r="M33" i="1"/>
  <c r="N33" i="1"/>
  <c r="P33" i="1"/>
  <c r="Q33" i="1"/>
  <c r="R33" i="1"/>
  <c r="S33" i="1"/>
  <c r="F34" i="1"/>
  <c r="H34" i="1"/>
  <c r="K34" i="1"/>
  <c r="M34" i="1"/>
  <c r="P34" i="1"/>
  <c r="Q34" i="1"/>
  <c r="R34" i="1"/>
  <c r="S34" i="1"/>
  <c r="F28" i="1"/>
  <c r="G28" i="1"/>
  <c r="H28" i="1"/>
  <c r="I28" i="1"/>
  <c r="K28" i="1"/>
  <c r="L28" i="1"/>
  <c r="M28" i="1"/>
  <c r="N28" i="1"/>
  <c r="P28" i="1"/>
  <c r="Q28" i="1"/>
  <c r="R28" i="1"/>
  <c r="S28" i="1"/>
  <c r="F29" i="1"/>
  <c r="G29" i="1"/>
  <c r="H29" i="1"/>
  <c r="I29" i="1"/>
  <c r="K29" i="1"/>
  <c r="L29" i="1"/>
  <c r="M29" i="1"/>
  <c r="N29" i="1"/>
  <c r="P29" i="1"/>
  <c r="Q29" i="1"/>
  <c r="R29" i="1"/>
  <c r="S29" i="1"/>
  <c r="P25" i="1"/>
  <c r="Q25" i="1"/>
  <c r="R25" i="1"/>
  <c r="S25" i="1"/>
  <c r="P26" i="1"/>
  <c r="Q26" i="1"/>
  <c r="R26" i="1"/>
  <c r="S26" i="1"/>
  <c r="K25" i="1"/>
  <c r="L25" i="1"/>
  <c r="M25" i="1"/>
  <c r="N25" i="1"/>
  <c r="K26" i="1"/>
  <c r="L26" i="1"/>
  <c r="M26" i="1"/>
  <c r="N26" i="1"/>
  <c r="F26" i="1"/>
  <c r="G26" i="1"/>
  <c r="H26" i="1"/>
  <c r="I26" i="1"/>
  <c r="F19" i="1"/>
  <c r="G19" i="1"/>
  <c r="H19" i="1"/>
  <c r="I19" i="1"/>
  <c r="K19" i="1"/>
  <c r="L19" i="1"/>
  <c r="M19" i="1"/>
  <c r="N19" i="1"/>
  <c r="P19" i="1"/>
  <c r="Q19" i="1"/>
  <c r="R19" i="1"/>
  <c r="S19" i="1"/>
  <c r="F20" i="1"/>
  <c r="H20" i="1"/>
  <c r="K20" i="1"/>
  <c r="M20" i="1"/>
  <c r="P20" i="1"/>
  <c r="R20" i="1"/>
  <c r="F21" i="1"/>
  <c r="H21" i="1"/>
  <c r="K21" i="1"/>
  <c r="M21" i="1"/>
  <c r="P21" i="1"/>
  <c r="R21" i="1"/>
  <c r="F22" i="1"/>
  <c r="G22" i="1"/>
  <c r="H22" i="1"/>
  <c r="I22" i="1"/>
  <c r="K22" i="1"/>
  <c r="L22" i="1"/>
  <c r="M22" i="1"/>
  <c r="N22" i="1"/>
  <c r="P22" i="1"/>
  <c r="R22" i="1"/>
  <c r="F23" i="1"/>
  <c r="G23" i="1"/>
  <c r="H23" i="1"/>
  <c r="I23" i="1"/>
  <c r="K23" i="1"/>
  <c r="L23" i="1"/>
  <c r="M23" i="1"/>
  <c r="N23" i="1"/>
  <c r="P23" i="1"/>
  <c r="Q23" i="1"/>
  <c r="R23" i="1"/>
  <c r="S23" i="1"/>
  <c r="F17" i="1"/>
  <c r="H17" i="1"/>
  <c r="K17" i="1"/>
  <c r="M17" i="1"/>
  <c r="P17" i="1"/>
  <c r="R17" i="1"/>
  <c r="P14" i="1"/>
  <c r="Q14" i="1"/>
  <c r="R14" i="1"/>
  <c r="S14" i="1"/>
  <c r="K14" i="1"/>
  <c r="L14" i="1"/>
  <c r="M14" i="1"/>
  <c r="N14" i="1"/>
  <c r="F14" i="1"/>
  <c r="G14" i="1"/>
  <c r="H14" i="1"/>
  <c r="I14" i="1"/>
  <c r="P10" i="1"/>
  <c r="Q10" i="1"/>
  <c r="R10" i="1"/>
  <c r="S10" i="1"/>
  <c r="P11" i="1"/>
  <c r="Q11" i="1"/>
  <c r="R11" i="1"/>
  <c r="S11" i="1"/>
  <c r="P12" i="1"/>
  <c r="Q12" i="1"/>
  <c r="R12" i="1"/>
  <c r="S12" i="1"/>
  <c r="K10" i="1"/>
  <c r="L10" i="1"/>
  <c r="M10" i="1"/>
  <c r="N10" i="1"/>
  <c r="K11" i="1"/>
  <c r="L11" i="1"/>
  <c r="M11" i="1"/>
  <c r="N11" i="1"/>
  <c r="K12" i="1"/>
  <c r="L12" i="1"/>
  <c r="M12" i="1"/>
  <c r="N12" i="1"/>
  <c r="F10" i="1"/>
  <c r="G10" i="1"/>
  <c r="H10" i="1"/>
  <c r="I10" i="1"/>
  <c r="F11" i="1"/>
  <c r="G11" i="1"/>
  <c r="H11" i="1"/>
  <c r="I11" i="1"/>
  <c r="F12" i="1"/>
  <c r="G12" i="1"/>
  <c r="H12" i="1"/>
  <c r="I12" i="1"/>
  <c r="S43" i="1"/>
  <c r="S41" i="1"/>
  <c r="S40" i="1"/>
  <c r="S39" i="1"/>
  <c r="S30" i="1"/>
  <c r="S27" i="1"/>
  <c r="S24" i="1"/>
  <c r="S15" i="1"/>
  <c r="S13" i="1"/>
  <c r="S9" i="1"/>
  <c r="S8" i="1"/>
  <c r="S7" i="1"/>
  <c r="R44" i="1"/>
  <c r="R43" i="1"/>
  <c r="R41" i="1"/>
  <c r="R40" i="1"/>
  <c r="R39" i="1"/>
  <c r="R38" i="1"/>
  <c r="R35" i="1"/>
  <c r="R30" i="1"/>
  <c r="R27" i="1"/>
  <c r="R24" i="1"/>
  <c r="R16" i="1"/>
  <c r="R15" i="1"/>
  <c r="R13" i="1"/>
  <c r="R9" i="1"/>
  <c r="R8" i="1"/>
  <c r="R7" i="1"/>
  <c r="Q43" i="1"/>
  <c r="Q41" i="1"/>
  <c r="Q40" i="1"/>
  <c r="Q39" i="1"/>
  <c r="Q30" i="1"/>
  <c r="Q27" i="1"/>
  <c r="Q24" i="1"/>
  <c r="Q15" i="1"/>
  <c r="Q13" i="1"/>
  <c r="Q8" i="1"/>
  <c r="P44" i="1"/>
  <c r="P43" i="1"/>
  <c r="P41" i="1"/>
  <c r="P40" i="1"/>
  <c r="P39" i="1"/>
  <c r="P38" i="1"/>
  <c r="P35" i="1"/>
  <c r="P30" i="1"/>
  <c r="P27" i="1"/>
  <c r="P24" i="1"/>
  <c r="P16" i="1"/>
  <c r="P15" i="1"/>
  <c r="P13" i="1"/>
  <c r="P9" i="1"/>
  <c r="P8" i="1"/>
  <c r="Q7" i="1"/>
  <c r="P7" i="1"/>
  <c r="N43" i="1"/>
  <c r="N41" i="1"/>
  <c r="N40" i="1"/>
  <c r="N39" i="1"/>
  <c r="N30" i="1"/>
  <c r="N27" i="1"/>
  <c r="N24" i="1"/>
  <c r="N15" i="1"/>
  <c r="N13" i="1"/>
  <c r="N9" i="1"/>
  <c r="N8" i="1"/>
  <c r="N7" i="1"/>
  <c r="M44" i="1"/>
  <c r="M43" i="1"/>
  <c r="M41" i="1"/>
  <c r="M40" i="1"/>
  <c r="M39" i="1"/>
  <c r="M38" i="1"/>
  <c r="M35" i="1"/>
  <c r="M30" i="1"/>
  <c r="M27" i="1"/>
  <c r="M24" i="1"/>
  <c r="M16" i="1"/>
  <c r="M15" i="1"/>
  <c r="M13" i="1"/>
  <c r="M9" i="1"/>
  <c r="M8" i="1"/>
  <c r="M7" i="1"/>
  <c r="L43" i="1"/>
  <c r="L41" i="1"/>
  <c r="L40" i="1"/>
  <c r="L39" i="1"/>
  <c r="L30" i="1"/>
  <c r="L27" i="1"/>
  <c r="L24" i="1"/>
  <c r="L15" i="1"/>
  <c r="L13" i="1"/>
  <c r="L8" i="1"/>
  <c r="K44" i="1"/>
  <c r="K43" i="1"/>
  <c r="K41" i="1"/>
  <c r="K40" i="1"/>
  <c r="K39" i="1"/>
  <c r="K38" i="1"/>
  <c r="K35" i="1"/>
  <c r="K30" i="1"/>
  <c r="K27" i="1"/>
  <c r="K24" i="1"/>
  <c r="K16" i="1"/>
  <c r="K15" i="1"/>
  <c r="K13" i="1"/>
  <c r="K9" i="1"/>
  <c r="K8" i="1"/>
  <c r="L7" i="1"/>
  <c r="K7" i="1"/>
  <c r="I43" i="1"/>
  <c r="I41" i="1"/>
  <c r="I40" i="1"/>
  <c r="I39" i="1"/>
  <c r="I30" i="1"/>
  <c r="I27" i="1"/>
  <c r="I25" i="1"/>
  <c r="I24" i="1"/>
  <c r="I15" i="1"/>
  <c r="I13" i="1"/>
  <c r="I9" i="1"/>
  <c r="I8" i="1"/>
  <c r="I7" i="1"/>
  <c r="H44" i="1"/>
  <c r="H43" i="1"/>
  <c r="H41" i="1"/>
  <c r="H40" i="1"/>
  <c r="H39" i="1"/>
  <c r="H38" i="1"/>
  <c r="H35" i="1"/>
  <c r="H30" i="1"/>
  <c r="H27" i="1"/>
  <c r="H25" i="1"/>
  <c r="H24" i="1"/>
  <c r="H16" i="1"/>
  <c r="H15" i="1"/>
  <c r="H13" i="1"/>
  <c r="H9" i="1"/>
  <c r="H8" i="1"/>
  <c r="H7" i="1"/>
  <c r="G43" i="1"/>
  <c r="G41" i="1"/>
  <c r="G40" i="1"/>
  <c r="G39" i="1"/>
  <c r="G30" i="1"/>
  <c r="G27" i="1"/>
  <c r="G25" i="1"/>
  <c r="G24" i="1"/>
  <c r="G15" i="1"/>
  <c r="G13" i="1"/>
  <c r="G8" i="1"/>
  <c r="G7" i="1"/>
  <c r="F44" i="1"/>
  <c r="F43" i="1"/>
  <c r="F41" i="1"/>
  <c r="F40" i="1"/>
  <c r="F39" i="1"/>
  <c r="F38" i="1"/>
  <c r="F35" i="1"/>
  <c r="F30" i="1"/>
  <c r="F27" i="1"/>
  <c r="F25" i="1"/>
  <c r="F24" i="1"/>
  <c r="F16" i="1"/>
  <c r="F15" i="1"/>
  <c r="F13" i="1"/>
  <c r="F9" i="1"/>
  <c r="F8" i="1"/>
  <c r="F7" i="1"/>
  <c r="K18" i="1" l="1"/>
  <c r="F37" i="1"/>
  <c r="H18" i="1"/>
  <c r="H37" i="1"/>
  <c r="F18" i="1"/>
  <c r="F6" i="1"/>
  <c r="M6" i="1"/>
  <c r="H6" i="1"/>
  <c r="K6" i="1"/>
  <c r="R37" i="1"/>
  <c r="P37" i="1"/>
  <c r="R18" i="1"/>
  <c r="P18" i="1"/>
  <c r="P6" i="1"/>
  <c r="R6" i="1"/>
  <c r="M37" i="1"/>
  <c r="K37" i="1"/>
  <c r="K46" i="1" s="1"/>
  <c r="M18" i="1"/>
  <c r="I46" i="1"/>
  <c r="G46" i="1"/>
  <c r="Q46" i="1"/>
  <c r="S46" i="1"/>
  <c r="L46" i="1"/>
  <c r="N46" i="1"/>
  <c r="H46" i="1" l="1"/>
  <c r="F46" i="1"/>
  <c r="R46" i="1"/>
  <c r="P46" i="1"/>
  <c r="M46" i="1"/>
</calcChain>
</file>

<file path=xl/sharedStrings.xml><?xml version="1.0" encoding="utf-8"?>
<sst xmlns="http://schemas.openxmlformats.org/spreadsheetml/2006/main" count="105" uniqueCount="91">
  <si>
    <t>ВСЕГО ДОХОДОВ</t>
  </si>
  <si>
    <t>Код классификации доходов бюджета</t>
  </si>
  <si>
    <t>Дотации бюджетам бюджетной системы Российской Федерации</t>
  </si>
  <si>
    <t>Иные межбюджетные трансферты</t>
  </si>
  <si>
    <t>рубли</t>
  </si>
  <si>
    <t>руб.</t>
  </si>
  <si>
    <t>%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</si>
  <si>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</si>
  <si>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</si>
  <si>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</si>
  <si>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</si>
  <si>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</si>
  <si>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</si>
  <si>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</si>
  <si>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</si>
  <si>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</si>
  <si>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Налоги на имущество</t>
  </si>
  <si>
    <t>Прочие налоги и сборы (по отмененным местным налогам и сборам)</t>
  </si>
  <si>
    <t xml:space="preserve"> 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</si>
  <si>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</si>
  <si>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</si>
  <si>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</si>
  <si>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</si>
  <si>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</si>
  <si>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</si>
  <si>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</si>
  <si>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</si>
  <si>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</si>
  <si>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</si>
  <si>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</si>
  <si>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</si>
  <si>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</si>
  <si>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</si>
  <si>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</si>
  <si>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</si>
  <si>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</si>
  <si>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</si>
  <si>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</si>
  <si>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</si>
  <si>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000 1 16 11000 01 0000 140</t>
  </si>
  <si>
    <t>Платежи, уплачиваемые в целях возмещения вреда</t>
  </si>
  <si>
    <t>000 1 16 10000 00 0000 140</t>
  </si>
  <si>
    <t>Платежи в целях возмещения причиненного ущерба (убытков)</t>
  </si>
  <si>
    <t>000 1 17 01000 00 0000 180</t>
  </si>
  <si>
    <t>Невыясненные поступления</t>
  </si>
  <si>
    <t>Прочие неналоговые доходы</t>
  </si>
  <si>
    <t>000 1 17 05000 00 0000 180</t>
  </si>
  <si>
    <t>000 2 02 10000 00 0000 150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</si>
  <si>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</si>
  <si>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</si>
  <si>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</si>
  <si>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</si>
  <si>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</si>
  <si>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Прочие безвозмездные поступления в бюджеты городских округов</t>
  </si>
  <si>
    <t>000 2 18 04000 04 0000 150</t>
  </si>
  <si>
    <t>Доходы бюджетов городских округов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</si>
  <si>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</si>
  <si>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 xml:space="preserve">182 1 01 02000 01 0000 110
</t>
  </si>
  <si>
    <t>182 1 05 01000 00 0000 110</t>
  </si>
  <si>
    <t>182 1 05 02000 02 0000 110</t>
  </si>
  <si>
    <t>182 1 05 03000 01 0000 110</t>
  </si>
  <si>
    <t>182 1 05 04000 02 0000 110</t>
  </si>
  <si>
    <t>182 1 06 01000 00 0000 110</t>
  </si>
  <si>
    <t>182 1 06 06000 00 0000 110</t>
  </si>
  <si>
    <t>182 1 08 03000 01 0000 110</t>
  </si>
  <si>
    <t>182 1 09 04000 00 0000 110</t>
  </si>
  <si>
    <t>182 1 09 07000 00 0000 110</t>
  </si>
  <si>
    <t>550 1 11 07000 00 0000 120</t>
  </si>
  <si>
    <t>048 1 12 01000 01 0000 120</t>
  </si>
  <si>
    <t>550 1 14 06300 00 0000 430</t>
  </si>
  <si>
    <t>510 1 16 02000 02 0000 140</t>
  </si>
  <si>
    <t>Безвозмездные поступления от государственных (муниципальных) организаций в бюджеты городских округов</t>
  </si>
  <si>
    <t>000 2 19 00000 04 0000 150</t>
  </si>
  <si>
    <t>550 1 11 05400 00 0000 120</t>
  </si>
  <si>
    <t xml:space="preserve">000 2 03 04000 04 0000 150
</t>
  </si>
  <si>
    <r>
      <t>Наименование дохода</t>
    </r>
    <r>
      <rPr>
        <sz val="11"/>
        <rFont val="Times New Roman"/>
        <family val="1"/>
        <charset val="204"/>
      </rPr>
      <t xml:space="preserve"> </t>
    </r>
  </si>
  <si>
    <t>Исполнение 2022 года</t>
  </si>
  <si>
    <t xml:space="preserve">Ожидаемое исполнение 2023 года </t>
  </si>
  <si>
    <t>Налоговые доходы</t>
  </si>
  <si>
    <t>План доходов на 2024 год согласно проекту решения Думы "О бюджете на 2024г. и плановый период на 2025 -2026 гг."</t>
  </si>
  <si>
    <t>ОТКЛОНЕНИЯ ОТ ИСПОЛНЕНИЯ 2022 г.</t>
  </si>
  <si>
    <t>ОТКЛОНЕНИЯ ОТ ОЖИДАЕМОГО ИСПОЛНЕНИЯ 2023 г.</t>
  </si>
  <si>
    <t>Неналоговые доходы</t>
  </si>
  <si>
    <t xml:space="preserve">Безвозмездные поступления </t>
  </si>
  <si>
    <t>План доходов на 2025 год согласно проекту решения Думы "О бюджете на 2024г. и плановый период на 2025 -2026 гг."</t>
  </si>
  <si>
    <t>План доходов на 2026 год согласно проекту решения Думы "О бюджете на 2024г. и плановый период на 2025 -2026 гг."</t>
  </si>
  <si>
    <t>182 1 03 02000 01 0000 110</t>
  </si>
  <si>
    <t>550 1 14 02000 00 0000 000</t>
  </si>
  <si>
    <t>550 1 14 06000 00 0000 430</t>
  </si>
  <si>
    <t>000 2 07 04000 04 0000 150</t>
  </si>
  <si>
    <t>Сведения о доходах бюджета по видам доходов на 2024 и плановый период 2025 - 2026 гг. в сравнении с ожидаемым исполнением за 2023 год и отчетом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</si>
</sst>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.00_ ;\-#,##0.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670">
    <xf numFmtId="0" fontId="0" fillId="0" borderId="0"/>
    <xf numFmtId="164" fontId="2" fillId="0" borderId="0">
      <alignment vertical="top" wrapText="1"/>
    </xf>
    <xf numFmtId="0" fontId="3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3" fillId="3" borderId="9">
      <alignment horizontal="left" vertical="top" wrapText="1"/>
    </xf>
    <xf numFmtId="0" fontId="13" fillId="3" borderId="9">
      <alignment horizontal="center" vertical="top" shrinkToFit="1"/>
    </xf>
    <xf numFmtId="4" fontId="13" fillId="0" borderId="9">
      <alignment horizontal="right" vertical="top" shrinkToFit="1"/>
    </xf>
    <xf numFmtId="0" fontId="13" fillId="0" borderId="10">
      <alignment vertical="top"/>
    </xf>
    <xf numFmtId="0" fontId="13" fillId="0" borderId="0">
      <alignment vertical="top"/>
    </xf>
    <xf numFmtId="0" fontId="11" fillId="0" borderId="9">
      <alignment horizontal="left" wrapText="1"/>
    </xf>
    <xf numFmtId="0" fontId="11" fillId="0" borderId="0"/>
    <xf numFmtId="0" fontId="24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6" fillId="0" borderId="17"/>
    <xf numFmtId="4" fontId="16" fillId="0" borderId="19">
      <alignment horizontal="right" wrapText="1"/>
    </xf>
    <xf numFmtId="166" fontId="16" fillId="0" borderId="19">
      <alignment horizontal="right" wrapText="1"/>
    </xf>
    <xf numFmtId="0" fontId="15" fillId="0" borderId="11"/>
    <xf numFmtId="0" fontId="16" fillId="0" borderId="19">
      <alignment horizontal="left" wrapText="1"/>
    </xf>
    <xf numFmtId="0" fontId="16" fillId="0" borderId="28">
      <alignment wrapText="1"/>
    </xf>
    <xf numFmtId="0" fontId="16" fillId="0" borderId="12">
      <alignment horizontal="center"/>
    </xf>
    <xf numFmtId="0" fontId="16" fillId="0" borderId="34">
      <alignment horizontal="center"/>
    </xf>
    <xf numFmtId="0" fontId="16" fillId="0" borderId="8">
      <alignment horizontal="center"/>
    </xf>
    <xf numFmtId="0" fontId="16" fillId="0" borderId="34"/>
    <xf numFmtId="49" fontId="16" fillId="0" borderId="35">
      <alignment horizontal="left" wrapText="1"/>
    </xf>
    <xf numFmtId="0" fontId="11" fillId="0" borderId="9">
      <alignment horizontal="left"/>
    </xf>
    <xf numFmtId="0" fontId="11" fillId="4" borderId="0"/>
    <xf numFmtId="0" fontId="15" fillId="4" borderId="0"/>
    <xf numFmtId="0" fontId="11" fillId="4" borderId="0">
      <alignment shrinkToFit="1"/>
    </xf>
    <xf numFmtId="0" fontId="11" fillId="4" borderId="0">
      <alignment shrinkToFit="1"/>
    </xf>
    <xf numFmtId="0" fontId="11" fillId="0" borderId="0">
      <alignment horizontal="left" vertical="top" wrapText="1"/>
    </xf>
    <xf numFmtId="0" fontId="15" fillId="0" borderId="0"/>
    <xf numFmtId="0" fontId="11" fillId="0" borderId="0"/>
    <xf numFmtId="0" fontId="1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4" fillId="0" borderId="0">
      <alignment horizontal="center" wrapText="1"/>
    </xf>
    <xf numFmtId="0" fontId="15" fillId="0" borderId="18"/>
    <xf numFmtId="0" fontId="12" fillId="0" borderId="0">
      <alignment horizontal="center" wrapText="1"/>
    </xf>
    <xf numFmtId="0" fontId="12" fillId="0" borderId="0">
      <alignment horizontal="center" wrapText="1"/>
    </xf>
    <xf numFmtId="0" fontId="14" fillId="0" borderId="0">
      <alignment horizontal="center"/>
    </xf>
    <xf numFmtId="49" fontId="21" fillId="0" borderId="18">
      <alignment wrapText="1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wrapText="1"/>
    </xf>
    <xf numFmtId="0" fontId="17" fillId="0" borderId="8">
      <alignment horizontal="center"/>
    </xf>
    <xf numFmtId="0" fontId="11" fillId="0" borderId="8">
      <alignment horizontal="left"/>
    </xf>
    <xf numFmtId="0" fontId="11" fillId="0" borderId="8">
      <alignment horizontal="left"/>
    </xf>
    <xf numFmtId="0" fontId="11" fillId="0" borderId="0">
      <alignment horizontal="right"/>
    </xf>
    <xf numFmtId="0" fontId="16" fillId="0" borderId="19">
      <alignment horizontal="center" vertical="top" wrapText="1"/>
    </xf>
    <xf numFmtId="49" fontId="11" fillId="0" borderId="9">
      <alignment horizontal="center" vertical="center" wrapText="1" shrinkToFit="1"/>
    </xf>
    <xf numFmtId="49" fontId="11" fillId="0" borderId="9">
      <alignment horizontal="center" vertical="center" wrapText="1" shrinkToFit="1"/>
    </xf>
    <xf numFmtId="0" fontId="11" fillId="4" borderId="8"/>
    <xf numFmtId="0" fontId="16" fillId="0" borderId="21">
      <alignment horizontal="center" vertical="top" wrapText="1"/>
    </xf>
    <xf numFmtId="0" fontId="11" fillId="0" borderId="10"/>
    <xf numFmtId="0" fontId="11" fillId="0" borderId="10"/>
    <xf numFmtId="0" fontId="11" fillId="0" borderId="9">
      <alignment horizontal="center" vertical="center" wrapText="1"/>
    </xf>
    <xf numFmtId="0" fontId="15" fillId="0" borderId="22">
      <alignment horizontal="center" vertical="top" wrapText="1"/>
    </xf>
    <xf numFmtId="0" fontId="11" fillId="4" borderId="11"/>
    <xf numFmtId="0" fontId="11" fillId="4" borderId="11"/>
    <xf numFmtId="0" fontId="11" fillId="0" borderId="10"/>
    <xf numFmtId="0" fontId="16" fillId="0" borderId="9">
      <alignment horizontal="center"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9">
      <alignment horizontal="center" vertical="center" shrinkToFit="1"/>
    </xf>
    <xf numFmtId="49" fontId="22" fillId="0" borderId="20">
      <alignment horizontal="left" wrapText="1"/>
    </xf>
    <xf numFmtId="0" fontId="11" fillId="0" borderId="0">
      <alignment horizontal="left"/>
    </xf>
    <xf numFmtId="0" fontId="11" fillId="0" borderId="0">
      <alignment horizontal="left"/>
    </xf>
    <xf numFmtId="0" fontId="11" fillId="4" borderId="11"/>
    <xf numFmtId="0" fontId="16" fillId="0" borderId="26">
      <alignment horizontal="left" wrapText="1" indent="2"/>
    </xf>
    <xf numFmtId="0" fontId="11" fillId="4" borderId="8"/>
    <xf numFmtId="0" fontId="11" fillId="4" borderId="8"/>
    <xf numFmtId="0" fontId="13" fillId="0" borderId="9">
      <alignment horizontal="left"/>
    </xf>
    <xf numFmtId="49" fontId="16" fillId="0" borderId="29">
      <alignment horizontal="left" wrapText="1"/>
    </xf>
    <xf numFmtId="0" fontId="11" fillId="3" borderId="9">
      <alignment horizontal="left" vertical="top" wrapText="1"/>
    </xf>
    <xf numFmtId="0" fontId="11" fillId="3" borderId="9">
      <alignment horizontal="left" vertical="top" wrapText="1"/>
    </xf>
    <xf numFmtId="4" fontId="13" fillId="6" borderId="9">
      <alignment horizontal="right" vertical="top" shrinkToFit="1"/>
    </xf>
    <xf numFmtId="0" fontId="15" fillId="0" borderId="0">
      <alignment shrinkToFit="1"/>
    </xf>
    <xf numFmtId="0" fontId="11" fillId="3" borderId="9">
      <alignment horizontal="center" vertical="top" shrinkToFit="1"/>
    </xf>
    <xf numFmtId="0" fontId="11" fillId="3" borderId="9">
      <alignment horizontal="center" vertical="top" shrinkToFit="1"/>
    </xf>
    <xf numFmtId="0" fontId="11" fillId="4" borderId="12"/>
    <xf numFmtId="0" fontId="19" fillId="0" borderId="0"/>
    <xf numFmtId="4" fontId="11" fillId="0" borderId="9">
      <alignment horizontal="right" vertical="top" shrinkToFit="1"/>
    </xf>
    <xf numFmtId="4" fontId="11" fillId="0" borderId="9">
      <alignment horizontal="right" vertical="top" shrinkToFit="1"/>
    </xf>
    <xf numFmtId="0" fontId="11" fillId="0" borderId="11"/>
    <xf numFmtId="0" fontId="16" fillId="0" borderId="9">
      <alignment horizontal="center" vertical="top" wrapText="1"/>
    </xf>
    <xf numFmtId="0" fontId="11" fillId="0" borderId="10">
      <alignment vertical="top"/>
    </xf>
    <xf numFmtId="0" fontId="11" fillId="0" borderId="10">
      <alignment vertical="top"/>
    </xf>
    <xf numFmtId="0" fontId="11" fillId="0" borderId="0">
      <alignment horizontal="left" wrapText="1"/>
    </xf>
    <xf numFmtId="0" fontId="16" fillId="0" borderId="19">
      <alignment horizontal="center" vertical="center"/>
    </xf>
    <xf numFmtId="0" fontId="11" fillId="4" borderId="12"/>
    <xf numFmtId="0" fontId="11" fillId="4" borderId="12"/>
    <xf numFmtId="49" fontId="11" fillId="0" borderId="9">
      <alignment horizontal="left" vertical="top" wrapText="1"/>
    </xf>
    <xf numFmtId="49" fontId="16" fillId="0" borderId="23">
      <alignment horizontal="center" vertical="center" wrapText="1"/>
    </xf>
    <xf numFmtId="0" fontId="11" fillId="0" borderId="9">
      <alignment horizontal="left" vertical="top" wrapText="1"/>
    </xf>
    <xf numFmtId="0" fontId="11" fillId="0" borderId="9">
      <alignment horizontal="left" vertical="top" wrapText="1"/>
    </xf>
    <xf numFmtId="4" fontId="11" fillId="5" borderId="9">
      <alignment horizontal="right" vertical="top" shrinkToFit="1"/>
    </xf>
    <xf numFmtId="49" fontId="16" fillId="0" borderId="27">
      <alignment horizontal="right" vertical="center" wrapText="1"/>
    </xf>
    <xf numFmtId="0" fontId="11" fillId="0" borderId="9">
      <alignment horizontal="center" vertical="top" shrinkToFit="1"/>
    </xf>
    <xf numFmtId="0" fontId="11" fillId="0" borderId="9">
      <alignment horizontal="center" vertical="top" shrinkToFit="1"/>
    </xf>
    <xf numFmtId="0" fontId="11" fillId="4" borderId="12">
      <alignment horizontal="center"/>
    </xf>
    <xf numFmtId="0" fontId="15" fillId="4" borderId="16"/>
    <xf numFmtId="0" fontId="11" fillId="4" borderId="0">
      <alignment horizontal="center"/>
    </xf>
    <xf numFmtId="49" fontId="16" fillId="0" borderId="30">
      <alignment horizontal="center" wrapText="1"/>
    </xf>
    <xf numFmtId="4" fontId="11" fillId="0" borderId="9">
      <alignment horizontal="right" vertical="top" shrinkToFit="1"/>
    </xf>
    <xf numFmtId="4" fontId="16" fillId="0" borderId="24">
      <alignment horizontal="right" vertical="center" wrapText="1"/>
    </xf>
    <xf numFmtId="49" fontId="13" fillId="0" borderId="9">
      <alignment horizontal="left" vertical="top" wrapText="1"/>
    </xf>
    <xf numFmtId="166" fontId="16" fillId="0" borderId="19">
      <alignment horizontal="right" vertical="center" wrapText="1"/>
    </xf>
    <xf numFmtId="0" fontId="11" fillId="4" borderId="0">
      <alignment horizontal="left"/>
    </xf>
    <xf numFmtId="4" fontId="16" fillId="0" borderId="22">
      <alignment horizontal="right" wrapText="1"/>
    </xf>
    <xf numFmtId="4" fontId="11" fillId="0" borderId="10">
      <alignment horizontal="right" shrinkToFit="1"/>
    </xf>
    <xf numFmtId="0" fontId="16" fillId="0" borderId="22">
      <alignment horizontal="center" vertical="top" wrapText="1"/>
    </xf>
    <xf numFmtId="4" fontId="11" fillId="0" borderId="0">
      <alignment horizontal="right" shrinkToFit="1"/>
    </xf>
    <xf numFmtId="4" fontId="16" fillId="0" borderId="24">
      <alignment horizontal="center" vertical="center" wrapText="1"/>
    </xf>
    <xf numFmtId="0" fontId="11" fillId="4" borderId="11">
      <alignment horizontal="center"/>
    </xf>
    <xf numFmtId="49" fontId="16" fillId="0" borderId="19">
      <alignment horizontal="center" vertical="center"/>
    </xf>
    <xf numFmtId="0" fontId="16" fillId="0" borderId="14">
      <alignment horizontal="right"/>
    </xf>
    <xf numFmtId="0" fontId="16" fillId="0" borderId="0">
      <alignment horizontal="right"/>
    </xf>
    <xf numFmtId="49" fontId="16" fillId="0" borderId="25">
      <alignment horizontal="center" vertical="center" wrapText="1"/>
    </xf>
    <xf numFmtId="49" fontId="16" fillId="0" borderId="28">
      <alignment horizontal="center" vertical="center" wrapText="1"/>
    </xf>
    <xf numFmtId="0" fontId="15" fillId="4" borderId="14"/>
    <xf numFmtId="49" fontId="16" fillId="0" borderId="31">
      <alignment horizontal="center" wrapText="1"/>
    </xf>
    <xf numFmtId="0" fontId="15" fillId="0" borderId="13"/>
    <xf numFmtId="49" fontId="16" fillId="0" borderId="15">
      <alignment horizontal="center"/>
    </xf>
    <xf numFmtId="49" fontId="16" fillId="0" borderId="17">
      <alignment horizontal="center"/>
    </xf>
    <xf numFmtId="49" fontId="16" fillId="0" borderId="0">
      <alignment horizontal="center"/>
    </xf>
    <xf numFmtId="0" fontId="18" fillId="0" borderId="0">
      <alignment horizontal="center"/>
    </xf>
    <xf numFmtId="0" fontId="15" fillId="0" borderId="8">
      <alignment horizontal="left"/>
    </xf>
    <xf numFmtId="0" fontId="15" fillId="0" borderId="8"/>
    <xf numFmtId="0" fontId="16" fillId="0" borderId="20">
      <alignment horizontal="center" vertical="top" wrapText="1"/>
    </xf>
    <xf numFmtId="49" fontId="16" fillId="0" borderId="20">
      <alignment horizontal="center" vertical="center"/>
    </xf>
    <xf numFmtId="0" fontId="16" fillId="0" borderId="12">
      <alignment horizontal="center" wrapText="1"/>
    </xf>
    <xf numFmtId="0" fontId="16" fillId="0" borderId="11">
      <alignment horizontal="left" wrapText="1"/>
    </xf>
    <xf numFmtId="49" fontId="16" fillId="0" borderId="8">
      <alignment horizontal="left" wrapText="1"/>
    </xf>
    <xf numFmtId="0" fontId="15" fillId="0" borderId="16"/>
    <xf numFmtId="0" fontId="20" fillId="0" borderId="0"/>
    <xf numFmtId="49" fontId="23" fillId="0" borderId="18">
      <alignment wrapText="1"/>
    </xf>
    <xf numFmtId="49" fontId="16" fillId="0" borderId="26">
      <alignment horizontal="left" vertical="center" wrapText="1" indent="2"/>
    </xf>
    <xf numFmtId="49" fontId="16" fillId="0" borderId="29">
      <alignment horizontal="left" wrapText="1"/>
    </xf>
    <xf numFmtId="49" fontId="16" fillId="0" borderId="32">
      <alignment horizontal="center" vertical="center" wrapText="1"/>
    </xf>
    <xf numFmtId="0" fontId="16" fillId="0" borderId="27">
      <alignment horizontal="center" vertical="center" wrapText="1"/>
    </xf>
    <xf numFmtId="49" fontId="16" fillId="0" borderId="30">
      <alignment horizontal="center" wrapText="1"/>
    </xf>
    <xf numFmtId="4" fontId="16" fillId="0" borderId="9">
      <alignment horizontal="right" wrapText="1"/>
    </xf>
    <xf numFmtId="3" fontId="16" fillId="0" borderId="19">
      <alignment horizontal="right" vertical="center" wrapText="1"/>
    </xf>
    <xf numFmtId="4" fontId="16" fillId="0" borderId="22">
      <alignment horizontal="right" wrapText="1"/>
    </xf>
    <xf numFmtId="3" fontId="16" fillId="0" borderId="19">
      <alignment vertical="center" wrapText="1"/>
    </xf>
    <xf numFmtId="49" fontId="16" fillId="0" borderId="33">
      <alignment horizontal="center" wrapText="1"/>
    </xf>
    <xf numFmtId="49" fontId="16" fillId="0" borderId="28">
      <alignment horizontal="center" wrapText="1"/>
    </xf>
    <xf numFmtId="3" fontId="16" fillId="0" borderId="11">
      <alignment vertical="center" wrapText="1"/>
    </xf>
    <xf numFmtId="0" fontId="16" fillId="0" borderId="0"/>
    <xf numFmtId="0" fontId="16" fillId="0" borderId="32">
      <alignment horizontal="center" vertical="center" wrapText="1"/>
    </xf>
    <xf numFmtId="2" fontId="16" fillId="0" borderId="9">
      <alignment horizontal="center" vertical="center" wrapText="1"/>
    </xf>
    <xf numFmtId="4" fontId="16" fillId="0" borderId="9">
      <alignment horizontal="right" vertical="center" wrapText="1"/>
    </xf>
    <xf numFmtId="0" fontId="16" fillId="0" borderId="9">
      <alignment horizontal="center" vertical="center" wrapText="1"/>
    </xf>
    <xf numFmtId="49" fontId="16" fillId="0" borderId="33">
      <alignment horizontal="center" vertical="center" wrapText="1"/>
    </xf>
    <xf numFmtId="49" fontId="16" fillId="0" borderId="12">
      <alignment horizontal="center" vertical="center"/>
    </xf>
    <xf numFmtId="0" fontId="24" fillId="0" borderId="0"/>
    <xf numFmtId="0" fontId="16" fillId="0" borderId="18">
      <alignment horizontal="left" wrapText="1"/>
    </xf>
    <xf numFmtId="0" fontId="11" fillId="0" borderId="8"/>
    <xf numFmtId="0" fontId="11" fillId="0" borderId="11"/>
    <xf numFmtId="0" fontId="24" fillId="0" borderId="0"/>
    <xf numFmtId="49" fontId="22" fillId="3" borderId="20">
      <alignment horizontal="left" wrapText="1"/>
    </xf>
    <xf numFmtId="49" fontId="16" fillId="3" borderId="26">
      <alignment horizontal="left" wrapText="1" indent="2"/>
    </xf>
    <xf numFmtId="0" fontId="16" fillId="3" borderId="29">
      <alignment horizontal="left" wrapText="1"/>
    </xf>
    <xf numFmtId="49" fontId="16" fillId="3" borderId="29">
      <alignment horizontal="left" wrapText="1"/>
    </xf>
    <xf numFmtId="0" fontId="16" fillId="3" borderId="20">
      <alignment wrapText="1"/>
    </xf>
    <xf numFmtId="0" fontId="16" fillId="0" borderId="30">
      <alignment horizontal="center" vertical="center" wrapText="1"/>
    </xf>
    <xf numFmtId="0" fontId="16" fillId="0" borderId="27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6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readingOrder="1"/>
    </xf>
    <xf numFmtId="4" fontId="5" fillId="0" borderId="0" xfId="0" applyNumberFormat="1" applyFont="1"/>
    <xf numFmtId="4" fontId="5" fillId="0" borderId="0" xfId="0" applyNumberFormat="1" applyFont="1" applyAlignment="1">
      <alignment vertical="center" readingOrder="1"/>
    </xf>
    <xf numFmtId="0" fontId="6" fillId="0" borderId="0" xfId="0" applyFont="1"/>
    <xf numFmtId="0" fontId="25" fillId="0" borderId="0" xfId="0" applyFont="1"/>
    <xf numFmtId="0" fontId="5" fillId="0" borderId="0" xfId="0" applyFont="1" applyAlignment="1">
      <alignment horizontal="right"/>
    </xf>
    <xf numFmtId="0" fontId="26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readingOrder="1"/>
    </xf>
    <xf numFmtId="0" fontId="28" fillId="0" borderId="2" xfId="0" applyFont="1" applyBorder="1" applyAlignment="1">
      <alignment horizontal="center" vertical="center" wrapText="1" readingOrder="1"/>
    </xf>
    <xf numFmtId="0" fontId="28" fillId="2" borderId="3" xfId="0" applyFont="1" applyFill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center" vertical="center" wrapText="1" readingOrder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0" applyFont="1"/>
    <xf numFmtId="0" fontId="28" fillId="0" borderId="1" xfId="0" applyFont="1" applyBorder="1" applyAlignment="1">
      <alignment horizontal="left" vertical="top" wrapText="1" readingOrder="1"/>
    </xf>
    <xf numFmtId="4" fontId="28" fillId="0" borderId="2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 readingOrder="1"/>
    </xf>
    <xf numFmtId="4" fontId="28" fillId="0" borderId="1" xfId="0" applyNumberFormat="1" applyFont="1" applyBorder="1" applyAlignment="1">
      <alignment horizontal="center" vertical="center"/>
    </xf>
    <xf numFmtId="0" fontId="30" fillId="0" borderId="0" xfId="0" applyFont="1"/>
    <xf numFmtId="0" fontId="2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 readingOrder="1"/>
    </xf>
    <xf numFmtId="4" fontId="28" fillId="0" borderId="2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readingOrder="1"/>
    </xf>
    <xf numFmtId="4" fontId="28" fillId="2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readingOrder="1"/>
    </xf>
    <xf numFmtId="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7" fillId="0" borderId="1" xfId="0" applyNumberFormat="1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center" readingOrder="1"/>
    </xf>
    <xf numFmtId="4" fontId="7" fillId="2" borderId="6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readingOrder="1"/>
    </xf>
    <xf numFmtId="4" fontId="7" fillId="0" borderId="6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26" fillId="0" borderId="1" xfId="0" applyFont="1" applyBorder="1" applyAlignment="1">
      <alignment horizontal="center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 readingOrder="1"/>
    </xf>
    <xf numFmtId="0" fontId="26" fillId="0" borderId="5" xfId="0" applyFont="1" applyBorder="1" applyAlignment="1">
      <alignment horizontal="center" vertical="center" wrapText="1" readingOrder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readingOrder="1"/>
    </xf>
  </cellXfs>
  <cellStyles count="670">
    <cellStyle name="br" xfId="5"/>
    <cellStyle name="br 2" xfId="6"/>
    <cellStyle name="col" xfId="7"/>
    <cellStyle name="col 2" xfId="8"/>
    <cellStyle name="dtrow" xfId="9"/>
    <cellStyle name="st25" xfId="10"/>
    <cellStyle name="st26" xfId="11"/>
    <cellStyle name="st27" xfId="12"/>
    <cellStyle name="st28" xfId="13"/>
    <cellStyle name="st29" xfId="14"/>
    <cellStyle name="st96" xfId="15"/>
    <cellStyle name="style0" xfId="16"/>
    <cellStyle name="style0 2" xfId="17"/>
    <cellStyle name="td" xfId="18"/>
    <cellStyle name="td 2" xfId="19"/>
    <cellStyle name="tr" xfId="20"/>
    <cellStyle name="tr 2" xfId="21"/>
    <cellStyle name="xl100" xfId="22"/>
    <cellStyle name="xl101" xfId="23"/>
    <cellStyle name="xl102" xfId="24"/>
    <cellStyle name="xl103" xfId="25"/>
    <cellStyle name="xl104" xfId="26"/>
    <cellStyle name="xl105" xfId="27"/>
    <cellStyle name="xl106" xfId="28"/>
    <cellStyle name="xl107" xfId="29"/>
    <cellStyle name="xl108" xfId="30"/>
    <cellStyle name="xl109" xfId="31"/>
    <cellStyle name="xl110" xfId="32"/>
    <cellStyle name="xl111" xfId="33"/>
    <cellStyle name="xl21" xfId="34"/>
    <cellStyle name="xl21 2" xfId="35"/>
    <cellStyle name="xl22" xfId="36"/>
    <cellStyle name="xl22 2" xfId="37"/>
    <cellStyle name="xl22 3" xfId="38"/>
    <cellStyle name="xl22 4" xfId="39"/>
    <cellStyle name="xl23" xfId="40"/>
    <cellStyle name="xl23 2" xfId="41"/>
    <cellStyle name="xl24" xfId="42"/>
    <cellStyle name="xl24 2" xfId="43"/>
    <cellStyle name="xl24 3" xfId="44"/>
    <cellStyle name="xl24 4" xfId="45"/>
    <cellStyle name="xl25" xfId="46"/>
    <cellStyle name="xl25 2" xfId="47"/>
    <cellStyle name="xl25 3" xfId="48"/>
    <cellStyle name="xl25 4" xfId="49"/>
    <cellStyle name="xl26" xfId="50"/>
    <cellStyle name="xl26 2" xfId="51"/>
    <cellStyle name="xl26 3" xfId="52"/>
    <cellStyle name="xl26 4" xfId="53"/>
    <cellStyle name="xl27" xfId="54"/>
    <cellStyle name="xl27 2" xfId="55"/>
    <cellStyle name="xl27 3" xfId="56"/>
    <cellStyle name="xl27 4" xfId="57"/>
    <cellStyle name="xl28" xfId="58"/>
    <cellStyle name="xl28 2" xfId="59"/>
    <cellStyle name="xl28 3" xfId="60"/>
    <cellStyle name="xl28 4" xfId="61"/>
    <cellStyle name="xl29" xfId="62"/>
    <cellStyle name="xl29 2" xfId="63"/>
    <cellStyle name="xl29 3" xfId="64"/>
    <cellStyle name="xl29 4" xfId="65"/>
    <cellStyle name="xl30" xfId="66"/>
    <cellStyle name="xl30 2" xfId="67"/>
    <cellStyle name="xl30 3" xfId="68"/>
    <cellStyle name="xl30 4" xfId="69"/>
    <cellStyle name="xl31" xfId="70"/>
    <cellStyle name="xl31 2" xfId="71"/>
    <cellStyle name="xl31 3" xfId="72"/>
    <cellStyle name="xl31 4" xfId="73"/>
    <cellStyle name="xl32" xfId="74"/>
    <cellStyle name="xl32 2" xfId="75"/>
    <cellStyle name="xl32 3" xfId="76"/>
    <cellStyle name="xl32 4" xfId="77"/>
    <cellStyle name="xl33" xfId="78"/>
    <cellStyle name="xl33 2" xfId="79"/>
    <cellStyle name="xl33 3" xfId="80"/>
    <cellStyle name="xl33 4" xfId="81"/>
    <cellStyle name="xl34" xfId="82"/>
    <cellStyle name="xl34 2" xfId="83"/>
    <cellStyle name="xl34 3" xfId="84"/>
    <cellStyle name="xl34 4" xfId="85"/>
    <cellStyle name="xl35" xfId="86"/>
    <cellStyle name="xl35 2" xfId="87"/>
    <cellStyle name="xl35 3" xfId="88"/>
    <cellStyle name="xl35 4" xfId="89"/>
    <cellStyle name="xl36" xfId="90"/>
    <cellStyle name="xl36 2" xfId="91"/>
    <cellStyle name="xl36 3" xfId="92"/>
    <cellStyle name="xl36 4" xfId="93"/>
    <cellStyle name="xl37" xfId="94"/>
    <cellStyle name="xl37 2" xfId="95"/>
    <cellStyle name="xl37 3" xfId="96"/>
    <cellStyle name="xl37 4" xfId="97"/>
    <cellStyle name="xl38" xfId="98"/>
    <cellStyle name="xl38 2" xfId="99"/>
    <cellStyle name="xl38 3" xfId="100"/>
    <cellStyle name="xl38 4" xfId="101"/>
    <cellStyle name="xl39" xfId="102"/>
    <cellStyle name="xl39 2" xfId="103"/>
    <cellStyle name="xl39 3" xfId="104"/>
    <cellStyle name="xl39 4" xfId="105"/>
    <cellStyle name="xl40" xfId="106"/>
    <cellStyle name="xl40 2" xfId="107"/>
    <cellStyle name="xl40 3" xfId="108"/>
    <cellStyle name="xl40 4" xfId="109"/>
    <cellStyle name="xl41" xfId="110"/>
    <cellStyle name="xl41 2" xfId="111"/>
    <cellStyle name="xl42" xfId="112"/>
    <cellStyle name="xl42 2" xfId="113"/>
    <cellStyle name="xl43" xfId="114"/>
    <cellStyle name="xl43 2" xfId="115"/>
    <cellStyle name="xl44" xfId="116"/>
    <cellStyle name="xl44 2" xfId="117"/>
    <cellStyle name="xl45" xfId="118"/>
    <cellStyle name="xl45 2" xfId="119"/>
    <cellStyle name="xl46" xfId="120"/>
    <cellStyle name="xl46 2" xfId="121"/>
    <cellStyle name="xl47" xfId="122"/>
    <cellStyle name="xl47 2" xfId="123"/>
    <cellStyle name="xl48" xfId="124"/>
    <cellStyle name="xl49" xfId="125"/>
    <cellStyle name="xl50" xfId="126"/>
    <cellStyle name="xl51" xfId="127"/>
    <cellStyle name="xl52" xfId="128"/>
    <cellStyle name="xl53" xfId="129"/>
    <cellStyle name="xl54" xfId="130"/>
    <cellStyle name="xl55" xfId="131"/>
    <cellStyle name="xl56" xfId="132"/>
    <cellStyle name="xl57" xfId="133"/>
    <cellStyle name="xl58" xfId="134"/>
    <cellStyle name="xl59" xfId="135"/>
    <cellStyle name="xl60" xfId="136"/>
    <cellStyle name="xl61" xfId="137"/>
    <cellStyle name="xl62" xfId="138"/>
    <cellStyle name="xl63" xfId="139"/>
    <cellStyle name="xl64" xfId="140"/>
    <cellStyle name="xl65" xfId="141"/>
    <cellStyle name="xl66" xfId="142"/>
    <cellStyle name="xl67" xfId="143"/>
    <cellStyle name="xl68" xfId="144"/>
    <cellStyle name="xl69" xfId="145"/>
    <cellStyle name="xl70" xfId="146"/>
    <cellStyle name="xl71" xfId="147"/>
    <cellStyle name="xl72" xfId="148"/>
    <cellStyle name="xl73" xfId="149"/>
    <cellStyle name="xl74" xfId="150"/>
    <cellStyle name="xl75" xfId="151"/>
    <cellStyle name="xl76" xfId="152"/>
    <cellStyle name="xl77" xfId="153"/>
    <cellStyle name="xl78" xfId="154"/>
    <cellStyle name="xl79" xfId="155"/>
    <cellStyle name="xl80" xfId="156"/>
    <cellStyle name="xl81" xfId="157"/>
    <cellStyle name="xl82" xfId="158"/>
    <cellStyle name="xl83" xfId="159"/>
    <cellStyle name="xl84" xfId="160"/>
    <cellStyle name="xl85" xfId="161"/>
    <cellStyle name="xl86" xfId="162"/>
    <cellStyle name="xl87" xfId="163"/>
    <cellStyle name="xl88" xfId="164"/>
    <cellStyle name="xl89" xfId="165"/>
    <cellStyle name="xl90" xfId="166"/>
    <cellStyle name="xl91" xfId="167"/>
    <cellStyle name="xl92" xfId="168"/>
    <cellStyle name="xl93" xfId="169"/>
    <cellStyle name="xl94" xfId="170"/>
    <cellStyle name="xl95" xfId="171"/>
    <cellStyle name="xl96" xfId="172"/>
    <cellStyle name="xl97" xfId="173"/>
    <cellStyle name="xl98" xfId="174"/>
    <cellStyle name="xl99" xfId="175"/>
    <cellStyle name="Обычный" xfId="0" builtinId="0"/>
    <cellStyle name="Обычный 10" xfId="176"/>
    <cellStyle name="Обычный 11" xfId="177"/>
    <cellStyle name="Обычный 11 2" xfId="178"/>
    <cellStyle name="Обычный 11 2 2" xfId="179"/>
    <cellStyle name="Обычный 11 2 2 2" xfId="180"/>
    <cellStyle name="Обычный 11 2 2 2 2" xfId="181"/>
    <cellStyle name="Обычный 11 2 2 2 2 2" xfId="182"/>
    <cellStyle name="Обычный 11 2 2 2 3" xfId="183"/>
    <cellStyle name="Обычный 11 2 2 3" xfId="184"/>
    <cellStyle name="Обычный 11 2 2 3 2" xfId="185"/>
    <cellStyle name="Обычный 11 2 2 4" xfId="186"/>
    <cellStyle name="Обычный 11 2 2 4 2" xfId="187"/>
    <cellStyle name="Обычный 11 2 2 5" xfId="188"/>
    <cellStyle name="Обычный 11 2 3" xfId="189"/>
    <cellStyle name="Обычный 11 2 3 2" xfId="190"/>
    <cellStyle name="Обычный 11 2 3 2 2" xfId="191"/>
    <cellStyle name="Обычный 11 2 3 3" xfId="192"/>
    <cellStyle name="Обычный 11 2 4" xfId="193"/>
    <cellStyle name="Обычный 11 2 4 2" xfId="194"/>
    <cellStyle name="Обычный 11 2 5" xfId="195"/>
    <cellStyle name="Обычный 11 2 5 2" xfId="196"/>
    <cellStyle name="Обычный 11 2 6" xfId="197"/>
    <cellStyle name="Обычный 11 3" xfId="198"/>
    <cellStyle name="Обычный 11 3 2" xfId="199"/>
    <cellStyle name="Обычный 11 3 2 2" xfId="200"/>
    <cellStyle name="Обычный 11 3 2 2 2" xfId="201"/>
    <cellStyle name="Обычный 11 3 2 3" xfId="202"/>
    <cellStyle name="Обычный 11 3 3" xfId="203"/>
    <cellStyle name="Обычный 11 3 3 2" xfId="204"/>
    <cellStyle name="Обычный 11 3 4" xfId="205"/>
    <cellStyle name="Обычный 11 3 4 2" xfId="206"/>
    <cellStyle name="Обычный 11 3 5" xfId="207"/>
    <cellStyle name="Обычный 11 4" xfId="208"/>
    <cellStyle name="Обычный 11 4 2" xfId="209"/>
    <cellStyle name="Обычный 11 4 2 2" xfId="210"/>
    <cellStyle name="Обычный 11 4 3" xfId="211"/>
    <cellStyle name="Обычный 11 5" xfId="212"/>
    <cellStyle name="Обычный 11 5 2" xfId="213"/>
    <cellStyle name="Обычный 11 6" xfId="214"/>
    <cellStyle name="Обычный 11 6 2" xfId="215"/>
    <cellStyle name="Обычный 11 7" xfId="216"/>
    <cellStyle name="Обычный 12" xfId="217"/>
    <cellStyle name="Обычный 12 2" xfId="218"/>
    <cellStyle name="Обычный 12 2 2" xfId="219"/>
    <cellStyle name="Обычный 12 2 2 2" xfId="220"/>
    <cellStyle name="Обычный 12 2 2 2 2" xfId="221"/>
    <cellStyle name="Обычный 12 2 2 3" xfId="222"/>
    <cellStyle name="Обычный 12 2 3" xfId="223"/>
    <cellStyle name="Обычный 12 2 3 2" xfId="224"/>
    <cellStyle name="Обычный 12 2 4" xfId="225"/>
    <cellStyle name="Обычный 12 2 4 2" xfId="226"/>
    <cellStyle name="Обычный 12 2 5" xfId="227"/>
    <cellStyle name="Обычный 12 3" xfId="228"/>
    <cellStyle name="Обычный 12 3 2" xfId="229"/>
    <cellStyle name="Обычный 12 3 2 2" xfId="230"/>
    <cellStyle name="Обычный 12 3 3" xfId="231"/>
    <cellStyle name="Обычный 12 4" xfId="232"/>
    <cellStyle name="Обычный 12 4 2" xfId="233"/>
    <cellStyle name="Обычный 12 5" xfId="234"/>
    <cellStyle name="Обычный 12 5 2" xfId="235"/>
    <cellStyle name="Обычный 12 6" xfId="236"/>
    <cellStyle name="Обычный 13" xfId="237"/>
    <cellStyle name="Обычный 13 2" xfId="238"/>
    <cellStyle name="Обычный 13 2 2" xfId="239"/>
    <cellStyle name="Обычный 13 2 2 2" xfId="240"/>
    <cellStyle name="Обычный 13 2 3" xfId="241"/>
    <cellStyle name="Обычный 13 3" xfId="242"/>
    <cellStyle name="Обычный 13 3 2" xfId="243"/>
    <cellStyle name="Обычный 13 4" xfId="244"/>
    <cellStyle name="Обычный 13 4 2" xfId="245"/>
    <cellStyle name="Обычный 13 5" xfId="246"/>
    <cellStyle name="Обычный 14" xfId="247"/>
    <cellStyle name="Обычный 14 2" xfId="248"/>
    <cellStyle name="Обычный 14 2 2" xfId="249"/>
    <cellStyle name="Обычный 14 3" xfId="250"/>
    <cellStyle name="Обычный 15" xfId="251"/>
    <cellStyle name="Обычный 15 2" xfId="252"/>
    <cellStyle name="Обычный 16" xfId="253"/>
    <cellStyle name="Обычный 16 2" xfId="254"/>
    <cellStyle name="Обычный 17" xfId="255"/>
    <cellStyle name="Обычный 18" xfId="256"/>
    <cellStyle name="Обычный 19" xfId="257"/>
    <cellStyle name="Обычный 2" xfId="2"/>
    <cellStyle name="Обычный 2 2" xfId="259"/>
    <cellStyle name="Обычный 2 2 2" xfId="260"/>
    <cellStyle name="Обычный 2 3" xfId="261"/>
    <cellStyle name="Обычный 2 4" xfId="262"/>
    <cellStyle name="Обычный 2 5" xfId="263"/>
    <cellStyle name="Обычный 2 5 2" xfId="264"/>
    <cellStyle name="Обычный 2 6" xfId="265"/>
    <cellStyle name="Обычный 2 7" xfId="266"/>
    <cellStyle name="Обычный 2 8" xfId="258"/>
    <cellStyle name="Обычный 3" xfId="3"/>
    <cellStyle name="Обычный 4" xfId="4"/>
    <cellStyle name="Обычный 4 2" xfId="267"/>
    <cellStyle name="Обычный 5" xfId="1"/>
    <cellStyle name="Обычный 5 10" xfId="268"/>
    <cellStyle name="Обычный 5 2" xfId="269"/>
    <cellStyle name="Обычный 5 2 2" xfId="270"/>
    <cellStyle name="Обычный 5 2 2 2" xfId="271"/>
    <cellStyle name="Обычный 5 2 2 2 2" xfId="272"/>
    <cellStyle name="Обычный 5 2 2 2 2 2" xfId="273"/>
    <cellStyle name="Обычный 5 2 2 2 2 2 2" xfId="274"/>
    <cellStyle name="Обычный 5 2 2 2 2 2 2 2" xfId="275"/>
    <cellStyle name="Обычный 5 2 2 2 2 2 3" xfId="276"/>
    <cellStyle name="Обычный 5 2 2 2 2 3" xfId="277"/>
    <cellStyle name="Обычный 5 2 2 2 2 3 2" xfId="278"/>
    <cellStyle name="Обычный 5 2 2 2 2 4" xfId="279"/>
    <cellStyle name="Обычный 5 2 2 2 2 4 2" xfId="280"/>
    <cellStyle name="Обычный 5 2 2 2 2 5" xfId="281"/>
    <cellStyle name="Обычный 5 2 2 2 3" xfId="282"/>
    <cellStyle name="Обычный 5 2 2 2 3 2" xfId="283"/>
    <cellStyle name="Обычный 5 2 2 2 3 2 2" xfId="284"/>
    <cellStyle name="Обычный 5 2 2 2 3 3" xfId="285"/>
    <cellStyle name="Обычный 5 2 2 2 4" xfId="286"/>
    <cellStyle name="Обычный 5 2 2 2 4 2" xfId="287"/>
    <cellStyle name="Обычный 5 2 2 2 5" xfId="288"/>
    <cellStyle name="Обычный 5 2 2 2 5 2" xfId="289"/>
    <cellStyle name="Обычный 5 2 2 2 6" xfId="290"/>
    <cellStyle name="Обычный 5 2 2 3" xfId="291"/>
    <cellStyle name="Обычный 5 2 2 3 2" xfId="292"/>
    <cellStyle name="Обычный 5 2 2 3 2 2" xfId="293"/>
    <cellStyle name="Обычный 5 2 2 3 2 2 2" xfId="294"/>
    <cellStyle name="Обычный 5 2 2 3 2 3" xfId="295"/>
    <cellStyle name="Обычный 5 2 2 3 3" xfId="296"/>
    <cellStyle name="Обычный 5 2 2 3 3 2" xfId="297"/>
    <cellStyle name="Обычный 5 2 2 3 4" xfId="298"/>
    <cellStyle name="Обычный 5 2 2 3 4 2" xfId="299"/>
    <cellStyle name="Обычный 5 2 2 3 5" xfId="300"/>
    <cellStyle name="Обычный 5 2 2 4" xfId="301"/>
    <cellStyle name="Обычный 5 2 2 4 2" xfId="302"/>
    <cellStyle name="Обычный 5 2 2 4 2 2" xfId="303"/>
    <cellStyle name="Обычный 5 2 2 4 3" xfId="304"/>
    <cellStyle name="Обычный 5 2 2 5" xfId="305"/>
    <cellStyle name="Обычный 5 2 2 5 2" xfId="306"/>
    <cellStyle name="Обычный 5 2 2 6" xfId="307"/>
    <cellStyle name="Обычный 5 2 2 6 2" xfId="308"/>
    <cellStyle name="Обычный 5 2 2 7" xfId="309"/>
    <cellStyle name="Обычный 5 2 3" xfId="310"/>
    <cellStyle name="Обычный 5 2 3 2" xfId="311"/>
    <cellStyle name="Обычный 5 2 3 2 2" xfId="312"/>
    <cellStyle name="Обычный 5 2 3 2 2 2" xfId="313"/>
    <cellStyle name="Обычный 5 2 3 2 2 2 2" xfId="314"/>
    <cellStyle name="Обычный 5 2 3 2 2 3" xfId="315"/>
    <cellStyle name="Обычный 5 2 3 2 3" xfId="316"/>
    <cellStyle name="Обычный 5 2 3 2 3 2" xfId="317"/>
    <cellStyle name="Обычный 5 2 3 2 4" xfId="318"/>
    <cellStyle name="Обычный 5 2 3 2 4 2" xfId="319"/>
    <cellStyle name="Обычный 5 2 3 2 5" xfId="320"/>
    <cellStyle name="Обычный 5 2 3 3" xfId="321"/>
    <cellStyle name="Обычный 5 2 3 3 2" xfId="322"/>
    <cellStyle name="Обычный 5 2 3 3 2 2" xfId="323"/>
    <cellStyle name="Обычный 5 2 3 3 3" xfId="324"/>
    <cellStyle name="Обычный 5 2 3 4" xfId="325"/>
    <cellStyle name="Обычный 5 2 3 4 2" xfId="326"/>
    <cellStyle name="Обычный 5 2 3 5" xfId="327"/>
    <cellStyle name="Обычный 5 2 3 5 2" xfId="328"/>
    <cellStyle name="Обычный 5 2 3 6" xfId="329"/>
    <cellStyle name="Обычный 5 2 4" xfId="330"/>
    <cellStyle name="Обычный 5 2 4 2" xfId="331"/>
    <cellStyle name="Обычный 5 2 4 2 2" xfId="332"/>
    <cellStyle name="Обычный 5 2 4 2 2 2" xfId="333"/>
    <cellStyle name="Обычный 5 2 4 2 3" xfId="334"/>
    <cellStyle name="Обычный 5 2 4 3" xfId="335"/>
    <cellStyle name="Обычный 5 2 4 3 2" xfId="336"/>
    <cellStyle name="Обычный 5 2 4 4" xfId="337"/>
    <cellStyle name="Обычный 5 2 4 4 2" xfId="338"/>
    <cellStyle name="Обычный 5 2 4 5" xfId="339"/>
    <cellStyle name="Обычный 5 2 5" xfId="340"/>
    <cellStyle name="Обычный 5 2 5 2" xfId="341"/>
    <cellStyle name="Обычный 5 2 5 2 2" xfId="342"/>
    <cellStyle name="Обычный 5 2 5 3" xfId="343"/>
    <cellStyle name="Обычный 5 2 6" xfId="344"/>
    <cellStyle name="Обычный 5 2 6 2" xfId="345"/>
    <cellStyle name="Обычный 5 2 7" xfId="346"/>
    <cellStyle name="Обычный 5 2 7 2" xfId="347"/>
    <cellStyle name="Обычный 5 2 8" xfId="348"/>
    <cellStyle name="Обычный 5 3" xfId="349"/>
    <cellStyle name="Обычный 5 3 2" xfId="350"/>
    <cellStyle name="Обычный 5 3 2 2" xfId="351"/>
    <cellStyle name="Обычный 5 3 2 2 2" xfId="352"/>
    <cellStyle name="Обычный 5 3 2 2 2 2" xfId="353"/>
    <cellStyle name="Обычный 5 3 2 2 2 2 2" xfId="354"/>
    <cellStyle name="Обычный 5 3 2 2 2 3" xfId="355"/>
    <cellStyle name="Обычный 5 3 2 2 3" xfId="356"/>
    <cellStyle name="Обычный 5 3 2 2 3 2" xfId="357"/>
    <cellStyle name="Обычный 5 3 2 2 4" xfId="358"/>
    <cellStyle name="Обычный 5 3 2 2 4 2" xfId="359"/>
    <cellStyle name="Обычный 5 3 2 2 5" xfId="360"/>
    <cellStyle name="Обычный 5 3 2 3" xfId="361"/>
    <cellStyle name="Обычный 5 3 2 3 2" xfId="362"/>
    <cellStyle name="Обычный 5 3 2 3 2 2" xfId="363"/>
    <cellStyle name="Обычный 5 3 2 3 3" xfId="364"/>
    <cellStyle name="Обычный 5 3 2 4" xfId="365"/>
    <cellStyle name="Обычный 5 3 2 4 2" xfId="366"/>
    <cellStyle name="Обычный 5 3 2 5" xfId="367"/>
    <cellStyle name="Обычный 5 3 2 5 2" xfId="368"/>
    <cellStyle name="Обычный 5 3 2 6" xfId="369"/>
    <cellStyle name="Обычный 5 3 3" xfId="370"/>
    <cellStyle name="Обычный 5 3 3 2" xfId="371"/>
    <cellStyle name="Обычный 5 3 3 2 2" xfId="372"/>
    <cellStyle name="Обычный 5 3 3 2 2 2" xfId="373"/>
    <cellStyle name="Обычный 5 3 3 2 3" xfId="374"/>
    <cellStyle name="Обычный 5 3 3 3" xfId="375"/>
    <cellStyle name="Обычный 5 3 3 3 2" xfId="376"/>
    <cellStyle name="Обычный 5 3 3 4" xfId="377"/>
    <cellStyle name="Обычный 5 3 3 4 2" xfId="378"/>
    <cellStyle name="Обычный 5 3 3 5" xfId="379"/>
    <cellStyle name="Обычный 5 3 4" xfId="380"/>
    <cellStyle name="Обычный 5 3 4 2" xfId="381"/>
    <cellStyle name="Обычный 5 3 4 2 2" xfId="382"/>
    <cellStyle name="Обычный 5 3 4 3" xfId="383"/>
    <cellStyle name="Обычный 5 3 5" xfId="384"/>
    <cellStyle name="Обычный 5 3 5 2" xfId="385"/>
    <cellStyle name="Обычный 5 3 6" xfId="386"/>
    <cellStyle name="Обычный 5 3 6 2" xfId="387"/>
    <cellStyle name="Обычный 5 3 7" xfId="388"/>
    <cellStyle name="Обычный 5 4" xfId="389"/>
    <cellStyle name="Обычный 5 4 2" xfId="390"/>
    <cellStyle name="Обычный 5 4 2 2" xfId="391"/>
    <cellStyle name="Обычный 5 4 2 2 2" xfId="392"/>
    <cellStyle name="Обычный 5 4 2 2 2 2" xfId="393"/>
    <cellStyle name="Обычный 5 4 2 2 3" xfId="394"/>
    <cellStyle name="Обычный 5 4 2 3" xfId="395"/>
    <cellStyle name="Обычный 5 4 2 3 2" xfId="396"/>
    <cellStyle name="Обычный 5 4 2 4" xfId="397"/>
    <cellStyle name="Обычный 5 4 2 4 2" xfId="398"/>
    <cellStyle name="Обычный 5 4 2 5" xfId="399"/>
    <cellStyle name="Обычный 5 4 3" xfId="400"/>
    <cellStyle name="Обычный 5 4 3 2" xfId="401"/>
    <cellStyle name="Обычный 5 4 3 2 2" xfId="402"/>
    <cellStyle name="Обычный 5 4 3 3" xfId="403"/>
    <cellStyle name="Обычный 5 4 4" xfId="404"/>
    <cellStyle name="Обычный 5 4 4 2" xfId="405"/>
    <cellStyle name="Обычный 5 4 5" xfId="406"/>
    <cellStyle name="Обычный 5 4 5 2" xfId="407"/>
    <cellStyle name="Обычный 5 4 6" xfId="408"/>
    <cellStyle name="Обычный 5 5" xfId="409"/>
    <cellStyle name="Обычный 5 5 2" xfId="410"/>
    <cellStyle name="Обычный 5 5 2 2" xfId="411"/>
    <cellStyle name="Обычный 5 5 2 2 2" xfId="412"/>
    <cellStyle name="Обычный 5 5 2 3" xfId="413"/>
    <cellStyle name="Обычный 5 5 3" xfId="414"/>
    <cellStyle name="Обычный 5 5 3 2" xfId="415"/>
    <cellStyle name="Обычный 5 5 4" xfId="416"/>
    <cellStyle name="Обычный 5 5 4 2" xfId="417"/>
    <cellStyle name="Обычный 5 5 5" xfId="418"/>
    <cellStyle name="Обычный 5 6" xfId="419"/>
    <cellStyle name="Обычный 5 6 2" xfId="420"/>
    <cellStyle name="Обычный 5 6 2 2" xfId="421"/>
    <cellStyle name="Обычный 5 6 3" xfId="422"/>
    <cellStyle name="Обычный 5 7" xfId="423"/>
    <cellStyle name="Обычный 5 7 2" xfId="424"/>
    <cellStyle name="Обычный 5 8" xfId="425"/>
    <cellStyle name="Обычный 5 8 2" xfId="426"/>
    <cellStyle name="Обычный 5 9" xfId="427"/>
    <cellStyle name="Обычный 6" xfId="428"/>
    <cellStyle name="Обычный 6 2" xfId="429"/>
    <cellStyle name="Обычный 6 2 2" xfId="430"/>
    <cellStyle name="Обычный 6 2 2 2" xfId="431"/>
    <cellStyle name="Обычный 6 2 2 2 2" xfId="432"/>
    <cellStyle name="Обычный 6 2 2 2 2 2" xfId="433"/>
    <cellStyle name="Обычный 6 2 2 2 2 2 2" xfId="434"/>
    <cellStyle name="Обычный 6 2 2 2 2 2 2 2" xfId="435"/>
    <cellStyle name="Обычный 6 2 2 2 2 2 3" xfId="436"/>
    <cellStyle name="Обычный 6 2 2 2 2 3" xfId="437"/>
    <cellStyle name="Обычный 6 2 2 2 2 3 2" xfId="438"/>
    <cellStyle name="Обычный 6 2 2 2 2 4" xfId="439"/>
    <cellStyle name="Обычный 6 2 2 2 2 4 2" xfId="440"/>
    <cellStyle name="Обычный 6 2 2 2 2 5" xfId="441"/>
    <cellStyle name="Обычный 6 2 2 2 3" xfId="442"/>
    <cellStyle name="Обычный 6 2 2 2 3 2" xfId="443"/>
    <cellStyle name="Обычный 6 2 2 2 3 2 2" xfId="444"/>
    <cellStyle name="Обычный 6 2 2 2 3 3" xfId="445"/>
    <cellStyle name="Обычный 6 2 2 2 4" xfId="446"/>
    <cellStyle name="Обычный 6 2 2 2 4 2" xfId="447"/>
    <cellStyle name="Обычный 6 2 2 2 5" xfId="448"/>
    <cellStyle name="Обычный 6 2 2 2 5 2" xfId="449"/>
    <cellStyle name="Обычный 6 2 2 2 6" xfId="450"/>
    <cellStyle name="Обычный 6 2 2 3" xfId="451"/>
    <cellStyle name="Обычный 6 2 2 3 2" xfId="452"/>
    <cellStyle name="Обычный 6 2 2 3 2 2" xfId="453"/>
    <cellStyle name="Обычный 6 2 2 3 2 2 2" xfId="454"/>
    <cellStyle name="Обычный 6 2 2 3 2 3" xfId="455"/>
    <cellStyle name="Обычный 6 2 2 3 3" xfId="456"/>
    <cellStyle name="Обычный 6 2 2 3 3 2" xfId="457"/>
    <cellStyle name="Обычный 6 2 2 3 4" xfId="458"/>
    <cellStyle name="Обычный 6 2 2 3 4 2" xfId="459"/>
    <cellStyle name="Обычный 6 2 2 3 5" xfId="460"/>
    <cellStyle name="Обычный 6 2 2 4" xfId="461"/>
    <cellStyle name="Обычный 6 2 2 4 2" xfId="462"/>
    <cellStyle name="Обычный 6 2 2 4 2 2" xfId="463"/>
    <cellStyle name="Обычный 6 2 2 4 3" xfId="464"/>
    <cellStyle name="Обычный 6 2 2 5" xfId="465"/>
    <cellStyle name="Обычный 6 2 2 5 2" xfId="466"/>
    <cellStyle name="Обычный 6 2 2 6" xfId="467"/>
    <cellStyle name="Обычный 6 2 2 6 2" xfId="468"/>
    <cellStyle name="Обычный 6 2 2 7" xfId="469"/>
    <cellStyle name="Обычный 6 2 3" xfId="470"/>
    <cellStyle name="Обычный 6 2 3 2" xfId="471"/>
    <cellStyle name="Обычный 6 2 3 2 2" xfId="472"/>
    <cellStyle name="Обычный 6 2 3 2 2 2" xfId="473"/>
    <cellStyle name="Обычный 6 2 3 2 2 2 2" xfId="474"/>
    <cellStyle name="Обычный 6 2 3 2 2 3" xfId="475"/>
    <cellStyle name="Обычный 6 2 3 2 3" xfId="476"/>
    <cellStyle name="Обычный 6 2 3 2 3 2" xfId="477"/>
    <cellStyle name="Обычный 6 2 3 2 4" xfId="478"/>
    <cellStyle name="Обычный 6 2 3 2 4 2" xfId="479"/>
    <cellStyle name="Обычный 6 2 3 2 5" xfId="480"/>
    <cellStyle name="Обычный 6 2 3 3" xfId="481"/>
    <cellStyle name="Обычный 6 2 3 3 2" xfId="482"/>
    <cellStyle name="Обычный 6 2 3 3 2 2" xfId="483"/>
    <cellStyle name="Обычный 6 2 3 3 3" xfId="484"/>
    <cellStyle name="Обычный 6 2 3 4" xfId="485"/>
    <cellStyle name="Обычный 6 2 3 4 2" xfId="486"/>
    <cellStyle name="Обычный 6 2 3 5" xfId="487"/>
    <cellStyle name="Обычный 6 2 3 5 2" xfId="488"/>
    <cellStyle name="Обычный 6 2 3 6" xfId="489"/>
    <cellStyle name="Обычный 6 2 4" xfId="490"/>
    <cellStyle name="Обычный 6 2 4 2" xfId="491"/>
    <cellStyle name="Обычный 6 2 4 2 2" xfId="492"/>
    <cellStyle name="Обычный 6 2 4 2 2 2" xfId="493"/>
    <cellStyle name="Обычный 6 2 4 2 3" xfId="494"/>
    <cellStyle name="Обычный 6 2 4 3" xfId="495"/>
    <cellStyle name="Обычный 6 2 4 3 2" xfId="496"/>
    <cellStyle name="Обычный 6 2 4 4" xfId="497"/>
    <cellStyle name="Обычный 6 2 4 4 2" xfId="498"/>
    <cellStyle name="Обычный 6 2 4 5" xfId="499"/>
    <cellStyle name="Обычный 6 2 5" xfId="500"/>
    <cellStyle name="Обычный 6 2 5 2" xfId="501"/>
    <cellStyle name="Обычный 6 2 5 2 2" xfId="502"/>
    <cellStyle name="Обычный 6 2 5 3" xfId="503"/>
    <cellStyle name="Обычный 6 2 6" xfId="504"/>
    <cellStyle name="Обычный 6 2 6 2" xfId="505"/>
    <cellStyle name="Обычный 6 2 7" xfId="506"/>
    <cellStyle name="Обычный 6 2 7 2" xfId="507"/>
    <cellStyle name="Обычный 6 2 8" xfId="508"/>
    <cellStyle name="Обычный 6 3" xfId="509"/>
    <cellStyle name="Обычный 6 3 2" xfId="510"/>
    <cellStyle name="Обычный 6 3 2 2" xfId="511"/>
    <cellStyle name="Обычный 6 3 2 2 2" xfId="512"/>
    <cellStyle name="Обычный 6 3 2 2 2 2" xfId="513"/>
    <cellStyle name="Обычный 6 3 2 2 2 2 2" xfId="514"/>
    <cellStyle name="Обычный 6 3 2 2 2 3" xfId="515"/>
    <cellStyle name="Обычный 6 3 2 2 3" xfId="516"/>
    <cellStyle name="Обычный 6 3 2 2 3 2" xfId="517"/>
    <cellStyle name="Обычный 6 3 2 2 4" xfId="518"/>
    <cellStyle name="Обычный 6 3 2 2 4 2" xfId="519"/>
    <cellStyle name="Обычный 6 3 2 2 5" xfId="520"/>
    <cellStyle name="Обычный 6 3 2 3" xfId="521"/>
    <cellStyle name="Обычный 6 3 2 3 2" xfId="522"/>
    <cellStyle name="Обычный 6 3 2 3 2 2" xfId="523"/>
    <cellStyle name="Обычный 6 3 2 3 3" xfId="524"/>
    <cellStyle name="Обычный 6 3 2 4" xfId="525"/>
    <cellStyle name="Обычный 6 3 2 4 2" xfId="526"/>
    <cellStyle name="Обычный 6 3 2 5" xfId="527"/>
    <cellStyle name="Обычный 6 3 2 5 2" xfId="528"/>
    <cellStyle name="Обычный 6 3 2 6" xfId="529"/>
    <cellStyle name="Обычный 6 3 3" xfId="530"/>
    <cellStyle name="Обычный 6 3 3 2" xfId="531"/>
    <cellStyle name="Обычный 6 3 3 2 2" xfId="532"/>
    <cellStyle name="Обычный 6 3 3 2 2 2" xfId="533"/>
    <cellStyle name="Обычный 6 3 3 2 3" xfId="534"/>
    <cellStyle name="Обычный 6 3 3 3" xfId="535"/>
    <cellStyle name="Обычный 6 3 3 3 2" xfId="536"/>
    <cellStyle name="Обычный 6 3 3 4" xfId="537"/>
    <cellStyle name="Обычный 6 3 3 4 2" xfId="538"/>
    <cellStyle name="Обычный 6 3 3 5" xfId="539"/>
    <cellStyle name="Обычный 6 3 4" xfId="540"/>
    <cellStyle name="Обычный 6 3 4 2" xfId="541"/>
    <cellStyle name="Обычный 6 3 4 2 2" xfId="542"/>
    <cellStyle name="Обычный 6 3 4 3" xfId="543"/>
    <cellStyle name="Обычный 6 3 5" xfId="544"/>
    <cellStyle name="Обычный 6 3 5 2" xfId="545"/>
    <cellStyle name="Обычный 6 3 6" xfId="546"/>
    <cellStyle name="Обычный 6 3 6 2" xfId="547"/>
    <cellStyle name="Обычный 6 3 7" xfId="548"/>
    <cellStyle name="Обычный 6 4" xfId="549"/>
    <cellStyle name="Обычный 6 4 2" xfId="550"/>
    <cellStyle name="Обычный 6 4 2 2" xfId="551"/>
    <cellStyle name="Обычный 6 4 2 2 2" xfId="552"/>
    <cellStyle name="Обычный 6 4 2 2 2 2" xfId="553"/>
    <cellStyle name="Обычный 6 4 2 2 3" xfId="554"/>
    <cellStyle name="Обычный 6 4 2 3" xfId="555"/>
    <cellStyle name="Обычный 6 4 2 3 2" xfId="556"/>
    <cellStyle name="Обычный 6 4 2 4" xfId="557"/>
    <cellStyle name="Обычный 6 4 2 4 2" xfId="558"/>
    <cellStyle name="Обычный 6 4 2 5" xfId="559"/>
    <cellStyle name="Обычный 6 4 3" xfId="560"/>
    <cellStyle name="Обычный 6 4 3 2" xfId="561"/>
    <cellStyle name="Обычный 6 4 3 2 2" xfId="562"/>
    <cellStyle name="Обычный 6 4 3 3" xfId="563"/>
    <cellStyle name="Обычный 6 4 4" xfId="564"/>
    <cellStyle name="Обычный 6 4 4 2" xfId="565"/>
    <cellStyle name="Обычный 6 4 5" xfId="566"/>
    <cellStyle name="Обычный 6 4 5 2" xfId="567"/>
    <cellStyle name="Обычный 6 4 6" xfId="568"/>
    <cellStyle name="Обычный 6 5" xfId="569"/>
    <cellStyle name="Обычный 6 5 2" xfId="570"/>
    <cellStyle name="Обычный 6 5 2 2" xfId="571"/>
    <cellStyle name="Обычный 6 5 2 2 2" xfId="572"/>
    <cellStyle name="Обычный 6 5 2 3" xfId="573"/>
    <cellStyle name="Обычный 6 5 3" xfId="574"/>
    <cellStyle name="Обычный 6 5 3 2" xfId="575"/>
    <cellStyle name="Обычный 6 5 4" xfId="576"/>
    <cellStyle name="Обычный 6 5 4 2" xfId="577"/>
    <cellStyle name="Обычный 6 5 5" xfId="578"/>
    <cellStyle name="Обычный 6 6" xfId="579"/>
    <cellStyle name="Обычный 6 6 2" xfId="580"/>
    <cellStyle name="Обычный 6 6 2 2" xfId="581"/>
    <cellStyle name="Обычный 6 6 3" xfId="582"/>
    <cellStyle name="Обычный 6 7" xfId="583"/>
    <cellStyle name="Обычный 6 7 2" xfId="584"/>
    <cellStyle name="Обычный 6 8" xfId="585"/>
    <cellStyle name="Обычный 6 8 2" xfId="586"/>
    <cellStyle name="Обычный 6 9" xfId="587"/>
    <cellStyle name="Обычный 7" xfId="588"/>
    <cellStyle name="Обычный 8" xfId="589"/>
    <cellStyle name="Обычный 8 2" xfId="590"/>
    <cellStyle name="Обычный 8 2 2" xfId="591"/>
    <cellStyle name="Обычный 8 2 2 2" xfId="592"/>
    <cellStyle name="Обычный 8 2 2 2 2" xfId="593"/>
    <cellStyle name="Обычный 8 2 2 2 2 2" xfId="594"/>
    <cellStyle name="Обычный 8 2 2 2 2 2 2" xfId="595"/>
    <cellStyle name="Обычный 8 2 2 2 2 3" xfId="596"/>
    <cellStyle name="Обычный 8 2 2 2 3" xfId="597"/>
    <cellStyle name="Обычный 8 2 2 2 3 2" xfId="598"/>
    <cellStyle name="Обычный 8 2 2 2 4" xfId="599"/>
    <cellStyle name="Обычный 8 2 2 2 4 2" xfId="600"/>
    <cellStyle name="Обычный 8 2 2 2 5" xfId="601"/>
    <cellStyle name="Обычный 8 2 2 3" xfId="602"/>
    <cellStyle name="Обычный 8 2 2 3 2" xfId="603"/>
    <cellStyle name="Обычный 8 2 2 3 2 2" xfId="604"/>
    <cellStyle name="Обычный 8 2 2 3 3" xfId="605"/>
    <cellStyle name="Обычный 8 2 2 4" xfId="606"/>
    <cellStyle name="Обычный 8 2 2 4 2" xfId="607"/>
    <cellStyle name="Обычный 8 2 2 5" xfId="608"/>
    <cellStyle name="Обычный 8 2 2 5 2" xfId="609"/>
    <cellStyle name="Обычный 8 2 2 6" xfId="610"/>
    <cellStyle name="Обычный 8 2 3" xfId="611"/>
    <cellStyle name="Обычный 8 2 3 2" xfId="612"/>
    <cellStyle name="Обычный 8 2 3 2 2" xfId="613"/>
    <cellStyle name="Обычный 8 2 3 2 2 2" xfId="614"/>
    <cellStyle name="Обычный 8 2 3 2 3" xfId="615"/>
    <cellStyle name="Обычный 8 2 3 3" xfId="616"/>
    <cellStyle name="Обычный 8 2 3 3 2" xfId="617"/>
    <cellStyle name="Обычный 8 2 3 4" xfId="618"/>
    <cellStyle name="Обычный 8 2 3 4 2" xfId="619"/>
    <cellStyle name="Обычный 8 2 3 5" xfId="620"/>
    <cellStyle name="Обычный 8 2 4" xfId="621"/>
    <cellStyle name="Обычный 8 2 4 2" xfId="622"/>
    <cellStyle name="Обычный 8 2 4 2 2" xfId="623"/>
    <cellStyle name="Обычный 8 2 4 3" xfId="624"/>
    <cellStyle name="Обычный 8 2 5" xfId="625"/>
    <cellStyle name="Обычный 8 2 5 2" xfId="626"/>
    <cellStyle name="Обычный 8 2 6" xfId="627"/>
    <cellStyle name="Обычный 8 2 6 2" xfId="628"/>
    <cellStyle name="Обычный 8 2 7" xfId="629"/>
    <cellStyle name="Обычный 8 3" xfId="630"/>
    <cellStyle name="Обычный 8 3 2" xfId="631"/>
    <cellStyle name="Обычный 8 3 2 2" xfId="632"/>
    <cellStyle name="Обычный 8 3 2 2 2" xfId="633"/>
    <cellStyle name="Обычный 8 3 2 2 2 2" xfId="634"/>
    <cellStyle name="Обычный 8 3 2 2 3" xfId="635"/>
    <cellStyle name="Обычный 8 3 2 3" xfId="636"/>
    <cellStyle name="Обычный 8 3 2 3 2" xfId="637"/>
    <cellStyle name="Обычный 8 3 2 4" xfId="638"/>
    <cellStyle name="Обычный 8 3 2 4 2" xfId="639"/>
    <cellStyle name="Обычный 8 3 2 5" xfId="640"/>
    <cellStyle name="Обычный 8 3 3" xfId="641"/>
    <cellStyle name="Обычный 8 3 3 2" xfId="642"/>
    <cellStyle name="Обычный 8 3 3 2 2" xfId="643"/>
    <cellStyle name="Обычный 8 3 3 3" xfId="644"/>
    <cellStyle name="Обычный 8 3 4" xfId="645"/>
    <cellStyle name="Обычный 8 3 4 2" xfId="646"/>
    <cellStyle name="Обычный 8 3 5" xfId="647"/>
    <cellStyle name="Обычный 8 3 5 2" xfId="648"/>
    <cellStyle name="Обычный 8 3 6" xfId="649"/>
    <cellStyle name="Обычный 8 4" xfId="650"/>
    <cellStyle name="Обычный 8 4 2" xfId="651"/>
    <cellStyle name="Обычный 8 4 2 2" xfId="652"/>
    <cellStyle name="Обычный 8 4 2 2 2" xfId="653"/>
    <cellStyle name="Обычный 8 4 2 3" xfId="654"/>
    <cellStyle name="Обычный 8 4 3" xfId="655"/>
    <cellStyle name="Обычный 8 4 3 2" xfId="656"/>
    <cellStyle name="Обычный 8 4 4" xfId="657"/>
    <cellStyle name="Обычный 8 4 4 2" xfId="658"/>
    <cellStyle name="Обычный 8 4 5" xfId="659"/>
    <cellStyle name="Обычный 8 5" xfId="660"/>
    <cellStyle name="Обычный 8 5 2" xfId="661"/>
    <cellStyle name="Обычный 8 5 2 2" xfId="662"/>
    <cellStyle name="Обычный 8 5 3" xfId="663"/>
    <cellStyle name="Обычный 8 6" xfId="664"/>
    <cellStyle name="Обычный 8 6 2" xfId="665"/>
    <cellStyle name="Обычный 8 7" xfId="666"/>
    <cellStyle name="Обычный 8 7 2" xfId="667"/>
    <cellStyle name="Обычный 8 8" xfId="668"/>
    <cellStyle name="Обычный 9" xfId="6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0" zoomScaleNormal="80" workbookViewId="0">
      <pane ySplit="4" topLeftCell="A5" activePane="bottomLeft" state="frozen"/>
      <selection pane="bottomLeft" sqref="A1:L1"/>
    </sheetView>
  </sheetViews>
  <sheetFormatPr defaultRowHeight="15" x14ac:dyDescent="0.25"/>
  <cols>
    <col min="1" max="1" width="42.42578125" style="1" customWidth="1"/>
    <col min="2" max="2" width="29" style="2" customWidth="1"/>
    <col min="3" max="3" width="18.140625" style="1" customWidth="1"/>
    <col min="4" max="4" width="18.42578125" style="1" customWidth="1"/>
    <col min="5" max="5" width="18.5703125" style="1" customWidth="1"/>
    <col min="6" max="6" width="17.7109375" style="1" customWidth="1"/>
    <col min="7" max="7" width="12.7109375" style="1" customWidth="1"/>
    <col min="8" max="8" width="17.85546875" style="1" customWidth="1"/>
    <col min="9" max="9" width="12.28515625" style="1" customWidth="1"/>
    <col min="10" max="10" width="18.5703125" style="1" customWidth="1"/>
    <col min="11" max="11" width="17" style="1" customWidth="1"/>
    <col min="12" max="12" width="16.140625" style="1" customWidth="1"/>
    <col min="13" max="13" width="18.5703125" style="1" customWidth="1"/>
    <col min="14" max="14" width="10" style="1" customWidth="1"/>
    <col min="15" max="15" width="19.5703125" style="1" customWidth="1"/>
    <col min="16" max="16" width="18.28515625" style="1" customWidth="1"/>
    <col min="17" max="17" width="15" style="1" customWidth="1"/>
    <col min="18" max="18" width="18.42578125" style="1" customWidth="1"/>
    <col min="19" max="19" width="15.5703125" style="1" customWidth="1"/>
    <col min="20" max="16384" width="9.140625" style="1"/>
  </cols>
  <sheetData>
    <row r="1" spans="1:19" ht="20.25" x14ac:dyDescent="0.3">
      <c r="A1" s="63" t="s">
        <v>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5"/>
      <c r="N1" s="5"/>
    </row>
    <row r="2" spans="1:19" ht="18.75" x14ac:dyDescent="0.3">
      <c r="C2" s="6"/>
      <c r="O2" s="7"/>
      <c r="R2" s="15"/>
      <c r="S2" s="37" t="s">
        <v>4</v>
      </c>
    </row>
    <row r="3" spans="1:19" ht="51" customHeight="1" x14ac:dyDescent="0.25">
      <c r="A3" s="55" t="s">
        <v>75</v>
      </c>
      <c r="B3" s="57" t="s">
        <v>1</v>
      </c>
      <c r="C3" s="59" t="s">
        <v>76</v>
      </c>
      <c r="D3" s="61" t="s">
        <v>77</v>
      </c>
      <c r="E3" s="53" t="s">
        <v>79</v>
      </c>
      <c r="F3" s="52" t="s">
        <v>80</v>
      </c>
      <c r="G3" s="52"/>
      <c r="H3" s="52" t="s">
        <v>81</v>
      </c>
      <c r="I3" s="52"/>
      <c r="J3" s="53" t="s">
        <v>84</v>
      </c>
      <c r="K3" s="52" t="s">
        <v>80</v>
      </c>
      <c r="L3" s="52"/>
      <c r="M3" s="52" t="s">
        <v>81</v>
      </c>
      <c r="N3" s="52"/>
      <c r="O3" s="53" t="s">
        <v>85</v>
      </c>
      <c r="P3" s="52" t="s">
        <v>80</v>
      </c>
      <c r="Q3" s="52"/>
      <c r="R3" s="52" t="s">
        <v>81</v>
      </c>
      <c r="S3" s="52"/>
    </row>
    <row r="4" spans="1:19" ht="156" customHeight="1" x14ac:dyDescent="0.25">
      <c r="A4" s="56"/>
      <c r="B4" s="58"/>
      <c r="C4" s="60"/>
      <c r="D4" s="62"/>
      <c r="E4" s="54"/>
      <c r="F4" s="8" t="s">
        <v>5</v>
      </c>
      <c r="G4" s="8" t="s">
        <v>6</v>
      </c>
      <c r="H4" s="8" t="s">
        <v>5</v>
      </c>
      <c r="I4" s="8" t="s">
        <v>6</v>
      </c>
      <c r="J4" s="54"/>
      <c r="K4" s="8" t="s">
        <v>5</v>
      </c>
      <c r="L4" s="8" t="s">
        <v>6</v>
      </c>
      <c r="M4" s="8" t="s">
        <v>5</v>
      </c>
      <c r="N4" s="8" t="s">
        <v>6</v>
      </c>
      <c r="O4" s="54"/>
      <c r="P4" s="8" t="s">
        <v>5</v>
      </c>
      <c r="Q4" s="8" t="s">
        <v>6</v>
      </c>
      <c r="R4" s="8" t="s">
        <v>5</v>
      </c>
      <c r="S4" s="8" t="s">
        <v>6</v>
      </c>
    </row>
    <row r="5" spans="1:19" s="15" customFormat="1" ht="20.25" customHeight="1" x14ac:dyDescent="0.25">
      <c r="A5" s="9">
        <v>1</v>
      </c>
      <c r="B5" s="10">
        <v>2</v>
      </c>
      <c r="C5" s="11">
        <v>3</v>
      </c>
      <c r="D5" s="12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4">
        <v>15</v>
      </c>
      <c r="P5" s="13">
        <v>16</v>
      </c>
      <c r="Q5" s="13">
        <v>17</v>
      </c>
      <c r="R5" s="13">
        <v>18</v>
      </c>
      <c r="S5" s="13">
        <v>19</v>
      </c>
    </row>
    <row r="6" spans="1:19" s="20" customFormat="1" ht="20.25" customHeight="1" x14ac:dyDescent="0.25">
      <c r="A6" s="31" t="s">
        <v>78</v>
      </c>
      <c r="B6" s="12"/>
      <c r="C6" s="32">
        <f>SUM(C7:C17)</f>
        <v>1787379642.5499997</v>
      </c>
      <c r="D6" s="32">
        <f t="shared" ref="D6:F6" si="0">SUM(D7:D17)</f>
        <v>1601089866.5900002</v>
      </c>
      <c r="E6" s="32">
        <f t="shared" si="0"/>
        <v>2060848000</v>
      </c>
      <c r="F6" s="32">
        <f t="shared" si="0"/>
        <v>273468357.44999987</v>
      </c>
      <c r="G6" s="18">
        <f>E6/C6*100</f>
        <v>115.29995927780912</v>
      </c>
      <c r="H6" s="32">
        <f>SUM(H7:H17)</f>
        <v>459758133.40999997</v>
      </c>
      <c r="I6" s="18">
        <f>E6/D6*100</f>
        <v>128.71532341836578</v>
      </c>
      <c r="J6" s="32">
        <f>SUM(J7:J17)</f>
        <v>1844688000</v>
      </c>
      <c r="K6" s="32">
        <f t="shared" ref="K6" si="1">SUM(K7:K17)</f>
        <v>57308357.449999981</v>
      </c>
      <c r="L6" s="19">
        <f>J6/C6*100</f>
        <v>103.20627784303508</v>
      </c>
      <c r="M6" s="32">
        <f>SUM(M7:M17)</f>
        <v>243598133.41</v>
      </c>
      <c r="N6" s="19">
        <f>J6/D6*100</f>
        <v>115.21451971517469</v>
      </c>
      <c r="O6" s="32">
        <f>SUM(O7:O17)</f>
        <v>1926202000</v>
      </c>
      <c r="P6" s="32">
        <f t="shared" ref="P6" si="2">SUM(P7:P17)</f>
        <v>138822357.44999996</v>
      </c>
      <c r="Q6" s="19">
        <f>O6/C6*100</f>
        <v>107.76680869274907</v>
      </c>
      <c r="R6" s="32">
        <f t="shared" ref="R6" si="3">SUM(R7:R17)</f>
        <v>325112133.40999997</v>
      </c>
      <c r="S6" s="19">
        <f>O6/D6*100</f>
        <v>120.30567678892525</v>
      </c>
    </row>
    <row r="7" spans="1:19" s="15" customFormat="1" ht="31.5" x14ac:dyDescent="0.25">
      <c r="A7" s="38" t="s">
        <v>7</v>
      </c>
      <c r="B7" s="23" t="s">
        <v>57</v>
      </c>
      <c r="C7" s="34">
        <v>1246570627.47</v>
      </c>
      <c r="D7" s="25">
        <v>1270000000</v>
      </c>
      <c r="E7" s="26">
        <v>1691280000</v>
      </c>
      <c r="F7" s="27">
        <f>E7-C7</f>
        <v>444709372.52999997</v>
      </c>
      <c r="G7" s="27">
        <f>E7/C7*100</f>
        <v>135.67462306027281</v>
      </c>
      <c r="H7" s="27">
        <f>E7-D7</f>
        <v>421280000</v>
      </c>
      <c r="I7" s="27">
        <f>E7/D7*100</f>
        <v>133.17165354330709</v>
      </c>
      <c r="J7" s="28">
        <v>1464386000</v>
      </c>
      <c r="K7" s="25">
        <f>J7-C7</f>
        <v>217815372.52999997</v>
      </c>
      <c r="L7" s="25">
        <f>J7/C7*100</f>
        <v>117.47316740264218</v>
      </c>
      <c r="M7" s="25">
        <f>J7-D7</f>
        <v>194386000</v>
      </c>
      <c r="N7" s="25">
        <f>J7/D7*100</f>
        <v>115.3059842519685</v>
      </c>
      <c r="O7" s="28">
        <v>1528755000</v>
      </c>
      <c r="P7" s="25">
        <f>O7-C7</f>
        <v>282184372.52999997</v>
      </c>
      <c r="Q7" s="25">
        <f>O7/C7*100</f>
        <v>122.63685396652674</v>
      </c>
      <c r="R7" s="25">
        <f>O7-D7</f>
        <v>258755000</v>
      </c>
      <c r="S7" s="25">
        <f>O7/D7*100</f>
        <v>120.37440944881889</v>
      </c>
    </row>
    <row r="8" spans="1:19" s="15" customFormat="1" ht="47.25" x14ac:dyDescent="0.25">
      <c r="A8" s="22" t="s">
        <v>8</v>
      </c>
      <c r="B8" s="39" t="s">
        <v>86</v>
      </c>
      <c r="C8" s="34">
        <v>33827099.100000001</v>
      </c>
      <c r="D8" s="25">
        <v>36523000</v>
      </c>
      <c r="E8" s="40">
        <v>36964000</v>
      </c>
      <c r="F8" s="27">
        <f t="shared" ref="F8:F44" si="4">E8-C8</f>
        <v>3136900.8999999985</v>
      </c>
      <c r="G8" s="27">
        <f t="shared" ref="G8:G46" si="5">E8/C8*100</f>
        <v>109.27333700926189</v>
      </c>
      <c r="H8" s="27">
        <f t="shared" ref="H8:H44" si="6">E8-D8</f>
        <v>441000</v>
      </c>
      <c r="I8" s="27">
        <f t="shared" ref="I8:I46" si="7">E8/D8*100</f>
        <v>101.20745831393916</v>
      </c>
      <c r="J8" s="28">
        <v>40002000</v>
      </c>
      <c r="K8" s="25">
        <f t="shared" ref="K8:K44" si="8">J8-C8</f>
        <v>6174900.8999999985</v>
      </c>
      <c r="L8" s="25">
        <f t="shared" ref="L8:L46" si="9">J8/C8*100</f>
        <v>118.25430221416768</v>
      </c>
      <c r="M8" s="25">
        <f t="shared" ref="M8:M44" si="10">J8-D8</f>
        <v>3479000</v>
      </c>
      <c r="N8" s="25">
        <f t="shared" ref="N8:N46" si="11">J8/D8*100</f>
        <v>109.52550447663117</v>
      </c>
      <c r="O8" s="28">
        <v>53947000</v>
      </c>
      <c r="P8" s="25">
        <f t="shared" ref="P8:P44" si="12">O8-C8</f>
        <v>20119900.899999999</v>
      </c>
      <c r="Q8" s="25">
        <f t="shared" ref="Q8:Q46" si="13">O8/C8*100</f>
        <v>159.47864710633729</v>
      </c>
      <c r="R8" s="25">
        <f t="shared" ref="R8:R44" si="14">O8-D8</f>
        <v>17424000</v>
      </c>
      <c r="S8" s="25">
        <f t="shared" ref="S8:S46" si="15">O8/D8*100</f>
        <v>147.70692440380034</v>
      </c>
    </row>
    <row r="9" spans="1:19" s="15" customFormat="1" ht="33" customHeight="1" x14ac:dyDescent="0.25">
      <c r="A9" s="22" t="s">
        <v>9</v>
      </c>
      <c r="B9" s="39" t="s">
        <v>58</v>
      </c>
      <c r="C9" s="41">
        <v>199011002.27000001</v>
      </c>
      <c r="D9" s="25">
        <v>13417000.01</v>
      </c>
      <c r="E9" s="26">
        <v>13804000</v>
      </c>
      <c r="F9" s="27">
        <f t="shared" si="4"/>
        <v>-185207002.27000001</v>
      </c>
      <c r="G9" s="27">
        <f t="shared" si="5"/>
        <v>6.9362999243991492</v>
      </c>
      <c r="H9" s="27">
        <f t="shared" si="6"/>
        <v>386999.99000000022</v>
      </c>
      <c r="I9" s="27">
        <f t="shared" si="7"/>
        <v>102.88440031088588</v>
      </c>
      <c r="J9" s="28">
        <v>14200000</v>
      </c>
      <c r="K9" s="25">
        <f t="shared" si="8"/>
        <v>-184811002.27000001</v>
      </c>
      <c r="L9" s="25">
        <f t="shared" si="9"/>
        <v>7.1352838978895914</v>
      </c>
      <c r="M9" s="25">
        <f t="shared" si="10"/>
        <v>782999.99000000022</v>
      </c>
      <c r="N9" s="25">
        <f t="shared" si="11"/>
        <v>105.83587977503474</v>
      </c>
      <c r="O9" s="28">
        <v>14400000</v>
      </c>
      <c r="P9" s="25">
        <f t="shared" si="12"/>
        <v>-184611002.27000001</v>
      </c>
      <c r="Q9" s="25">
        <f t="shared" si="13"/>
        <v>7.2357808541978956</v>
      </c>
      <c r="R9" s="25">
        <f t="shared" si="14"/>
        <v>982999.99000000022</v>
      </c>
      <c r="S9" s="25">
        <f t="shared" si="15"/>
        <v>107.32652596904933</v>
      </c>
    </row>
    <row r="10" spans="1:19" s="15" customFormat="1" ht="33" customHeight="1" x14ac:dyDescent="0.25">
      <c r="A10" s="22" t="s">
        <v>10</v>
      </c>
      <c r="B10" s="42" t="s">
        <v>59</v>
      </c>
      <c r="C10" s="34">
        <v>313246.08000000002</v>
      </c>
      <c r="D10" s="25">
        <v>-699708.01</v>
      </c>
      <c r="E10" s="43">
        <v>0</v>
      </c>
      <c r="F10" s="27">
        <f t="shared" ref="F10:F12" si="16">E10-C10</f>
        <v>-313246.08000000002</v>
      </c>
      <c r="G10" s="27">
        <f t="shared" ref="G10:G12" si="17">E10/C10*100</f>
        <v>0</v>
      </c>
      <c r="H10" s="27">
        <f t="shared" ref="H10:H12" si="18">E10-D10</f>
        <v>699708.01</v>
      </c>
      <c r="I10" s="27">
        <f t="shared" ref="I10:I12" si="19">E10/D10*100</f>
        <v>0</v>
      </c>
      <c r="J10" s="25">
        <v>0</v>
      </c>
      <c r="K10" s="25">
        <f t="shared" ref="K10:K12" si="20">J10-C10</f>
        <v>-313246.08000000002</v>
      </c>
      <c r="L10" s="25">
        <f t="shared" ref="L10:L12" si="21">J10/C10*100</f>
        <v>0</v>
      </c>
      <c r="M10" s="25">
        <f t="shared" ref="M10:M12" si="22">J10-D10</f>
        <v>699708.01</v>
      </c>
      <c r="N10" s="25">
        <f t="shared" ref="N10:N12" si="23">J10/D10*100</f>
        <v>0</v>
      </c>
      <c r="O10" s="25">
        <v>0</v>
      </c>
      <c r="P10" s="25">
        <f t="shared" ref="P10:P12" si="24">O10-C10</f>
        <v>-313246.08000000002</v>
      </c>
      <c r="Q10" s="25">
        <f t="shared" ref="Q10:Q12" si="25">O10/C10*100</f>
        <v>0</v>
      </c>
      <c r="R10" s="25">
        <f t="shared" ref="R10:R12" si="26">O10-D10</f>
        <v>699708.01</v>
      </c>
      <c r="S10" s="25">
        <f t="shared" ref="S10:S12" si="27">O10/D10*100</f>
        <v>0</v>
      </c>
    </row>
    <row r="11" spans="1:19" s="15" customFormat="1" ht="27" customHeight="1" x14ac:dyDescent="0.25">
      <c r="A11" s="22" t="s">
        <v>11</v>
      </c>
      <c r="B11" s="42" t="s">
        <v>60</v>
      </c>
      <c r="C11" s="34">
        <v>2258173.91</v>
      </c>
      <c r="D11" s="25">
        <v>1850000</v>
      </c>
      <c r="E11" s="43">
        <v>2100000</v>
      </c>
      <c r="F11" s="27">
        <f t="shared" si="16"/>
        <v>-158173.91000000015</v>
      </c>
      <c r="G11" s="27">
        <f t="shared" si="17"/>
        <v>92.99549475354624</v>
      </c>
      <c r="H11" s="27">
        <f t="shared" si="18"/>
        <v>250000</v>
      </c>
      <c r="I11" s="27">
        <f t="shared" si="19"/>
        <v>113.51351351351352</v>
      </c>
      <c r="J11" s="43">
        <v>2100000</v>
      </c>
      <c r="K11" s="25">
        <f t="shared" si="20"/>
        <v>-158173.91000000015</v>
      </c>
      <c r="L11" s="25">
        <f t="shared" si="21"/>
        <v>92.99549475354624</v>
      </c>
      <c r="M11" s="25">
        <f t="shared" si="22"/>
        <v>250000</v>
      </c>
      <c r="N11" s="25">
        <f t="shared" si="23"/>
        <v>113.51351351351352</v>
      </c>
      <c r="O11" s="43">
        <v>2100000</v>
      </c>
      <c r="P11" s="25">
        <f t="shared" si="24"/>
        <v>-158173.91000000015</v>
      </c>
      <c r="Q11" s="25">
        <f t="shared" si="25"/>
        <v>92.99549475354624</v>
      </c>
      <c r="R11" s="25">
        <f t="shared" si="26"/>
        <v>250000</v>
      </c>
      <c r="S11" s="25">
        <f t="shared" si="27"/>
        <v>113.51351351351352</v>
      </c>
    </row>
    <row r="12" spans="1:19" s="15" customFormat="1" ht="33" customHeight="1" x14ac:dyDescent="0.25">
      <c r="A12" s="22" t="s">
        <v>12</v>
      </c>
      <c r="B12" s="42" t="s">
        <v>61</v>
      </c>
      <c r="C12" s="24">
        <v>64173672.369999997</v>
      </c>
      <c r="D12" s="25">
        <v>50000000</v>
      </c>
      <c r="E12" s="26">
        <v>68700000</v>
      </c>
      <c r="F12" s="27">
        <f t="shared" si="16"/>
        <v>4526327.6300000027</v>
      </c>
      <c r="G12" s="27">
        <f t="shared" si="17"/>
        <v>107.05324701367094</v>
      </c>
      <c r="H12" s="27">
        <f t="shared" si="18"/>
        <v>18700000</v>
      </c>
      <c r="I12" s="27">
        <f t="shared" si="19"/>
        <v>137.4</v>
      </c>
      <c r="J12" s="25">
        <v>71000000</v>
      </c>
      <c r="K12" s="25">
        <f t="shared" si="20"/>
        <v>6826327.6300000027</v>
      </c>
      <c r="L12" s="25">
        <f t="shared" si="21"/>
        <v>110.63727129506023</v>
      </c>
      <c r="M12" s="25">
        <f t="shared" si="22"/>
        <v>21000000</v>
      </c>
      <c r="N12" s="25">
        <f t="shared" si="23"/>
        <v>142</v>
      </c>
      <c r="O12" s="25">
        <v>74000000</v>
      </c>
      <c r="P12" s="25">
        <f t="shared" si="24"/>
        <v>9826327.6300000027</v>
      </c>
      <c r="Q12" s="25">
        <f t="shared" si="25"/>
        <v>115.3120855751332</v>
      </c>
      <c r="R12" s="25">
        <f t="shared" si="26"/>
        <v>24000000</v>
      </c>
      <c r="S12" s="25">
        <f t="shared" si="27"/>
        <v>148</v>
      </c>
    </row>
    <row r="13" spans="1:19" s="15" customFormat="1" ht="25.5" customHeight="1" x14ac:dyDescent="0.25">
      <c r="A13" s="22" t="s">
        <v>13</v>
      </c>
      <c r="B13" s="42" t="s">
        <v>62</v>
      </c>
      <c r="C13" s="24">
        <v>51833398.259999998</v>
      </c>
      <c r="D13" s="25">
        <v>55000000</v>
      </c>
      <c r="E13" s="26">
        <v>60000000</v>
      </c>
      <c r="F13" s="27">
        <f t="shared" si="4"/>
        <v>8166601.7400000021</v>
      </c>
      <c r="G13" s="27">
        <f t="shared" si="5"/>
        <v>115.75548201380845</v>
      </c>
      <c r="H13" s="27">
        <f t="shared" si="6"/>
        <v>5000000</v>
      </c>
      <c r="I13" s="27">
        <f t="shared" si="7"/>
        <v>109.09090909090908</v>
      </c>
      <c r="J13" s="28">
        <v>65000000</v>
      </c>
      <c r="K13" s="25">
        <f t="shared" si="8"/>
        <v>13166601.740000002</v>
      </c>
      <c r="L13" s="25">
        <f t="shared" si="9"/>
        <v>125.40177218162583</v>
      </c>
      <c r="M13" s="25">
        <f t="shared" si="10"/>
        <v>10000000</v>
      </c>
      <c r="N13" s="25">
        <f t="shared" si="11"/>
        <v>118.18181818181819</v>
      </c>
      <c r="O13" s="28">
        <v>65000000</v>
      </c>
      <c r="P13" s="25">
        <f t="shared" si="12"/>
        <v>13166601.740000002</v>
      </c>
      <c r="Q13" s="25">
        <f t="shared" si="13"/>
        <v>125.40177218162583</v>
      </c>
      <c r="R13" s="25">
        <f t="shared" si="14"/>
        <v>10000000</v>
      </c>
      <c r="S13" s="25">
        <f t="shared" si="15"/>
        <v>118.18181818181819</v>
      </c>
    </row>
    <row r="14" spans="1:19" s="15" customFormat="1" ht="26.25" customHeight="1" x14ac:dyDescent="0.25">
      <c r="A14" s="22" t="s">
        <v>14</v>
      </c>
      <c r="B14" s="23" t="s">
        <v>63</v>
      </c>
      <c r="C14" s="34">
        <v>166910531.75</v>
      </c>
      <c r="D14" s="25">
        <v>155000000</v>
      </c>
      <c r="E14" s="26">
        <v>168000000</v>
      </c>
      <c r="F14" s="27">
        <f t="shared" ref="F14" si="28">E14-C14</f>
        <v>1089468.25</v>
      </c>
      <c r="G14" s="27">
        <f t="shared" ref="G14" si="29">E14/C14*100</f>
        <v>100.65272588768204</v>
      </c>
      <c r="H14" s="27">
        <f t="shared" ref="H14" si="30">E14-D14</f>
        <v>13000000</v>
      </c>
      <c r="I14" s="27">
        <f t="shared" ref="I14" si="31">E14/D14*100</f>
        <v>108.38709677419357</v>
      </c>
      <c r="J14" s="26">
        <v>168000000</v>
      </c>
      <c r="K14" s="25">
        <f t="shared" ref="K14" si="32">J14-C14</f>
        <v>1089468.25</v>
      </c>
      <c r="L14" s="25">
        <f t="shared" ref="L14" si="33">J14/C14*100</f>
        <v>100.65272588768204</v>
      </c>
      <c r="M14" s="25">
        <f t="shared" ref="M14" si="34">J14-D14</f>
        <v>13000000</v>
      </c>
      <c r="N14" s="25">
        <f t="shared" ref="N14" si="35">J14/D14*100</f>
        <v>108.38709677419357</v>
      </c>
      <c r="O14" s="26">
        <v>168000000</v>
      </c>
      <c r="P14" s="25">
        <f t="shared" ref="P14" si="36">O14-C14</f>
        <v>1089468.25</v>
      </c>
      <c r="Q14" s="25">
        <f t="shared" ref="Q14" si="37">O14/C14*100</f>
        <v>100.65272588768204</v>
      </c>
      <c r="R14" s="25">
        <f t="shared" ref="R14" si="38">O14-D14</f>
        <v>13000000</v>
      </c>
      <c r="S14" s="25">
        <f t="shared" ref="S14" si="39">O14/D14*100</f>
        <v>108.38709677419357</v>
      </c>
    </row>
    <row r="15" spans="1:19" s="15" customFormat="1" ht="47.25" x14ac:dyDescent="0.25">
      <c r="A15" s="22" t="s">
        <v>15</v>
      </c>
      <c r="B15" s="44" t="s">
        <v>64</v>
      </c>
      <c r="C15" s="24">
        <v>22493084.359999999</v>
      </c>
      <c r="D15" s="25">
        <v>20000000</v>
      </c>
      <c r="E15" s="43">
        <v>20000000</v>
      </c>
      <c r="F15" s="27">
        <f t="shared" si="4"/>
        <v>-2493084.3599999994</v>
      </c>
      <c r="G15" s="27">
        <f t="shared" si="5"/>
        <v>88.916218335829868</v>
      </c>
      <c r="H15" s="27">
        <f t="shared" si="6"/>
        <v>0</v>
      </c>
      <c r="I15" s="27">
        <f t="shared" si="7"/>
        <v>100</v>
      </c>
      <c r="J15" s="43">
        <v>20000000</v>
      </c>
      <c r="K15" s="25">
        <f t="shared" si="8"/>
        <v>-2493084.3599999994</v>
      </c>
      <c r="L15" s="25">
        <f t="shared" si="9"/>
        <v>88.916218335829868</v>
      </c>
      <c r="M15" s="25">
        <f t="shared" si="10"/>
        <v>0</v>
      </c>
      <c r="N15" s="25">
        <f t="shared" si="11"/>
        <v>100</v>
      </c>
      <c r="O15" s="43">
        <v>20000000</v>
      </c>
      <c r="P15" s="25">
        <f t="shared" si="12"/>
        <v>-2493084.3599999994</v>
      </c>
      <c r="Q15" s="25">
        <f t="shared" si="13"/>
        <v>88.916218335829868</v>
      </c>
      <c r="R15" s="25">
        <f t="shared" si="14"/>
        <v>0</v>
      </c>
      <c r="S15" s="25">
        <f t="shared" si="15"/>
        <v>100</v>
      </c>
    </row>
    <row r="16" spans="1:19" s="15" customFormat="1" ht="25.5" customHeight="1" x14ac:dyDescent="0.25">
      <c r="A16" s="22" t="s">
        <v>16</v>
      </c>
      <c r="B16" s="23" t="s">
        <v>65</v>
      </c>
      <c r="C16" s="34">
        <v>-11215.71</v>
      </c>
      <c r="D16" s="45">
        <v>-142.84</v>
      </c>
      <c r="E16" s="43">
        <v>0</v>
      </c>
      <c r="F16" s="27">
        <f t="shared" si="4"/>
        <v>11215.71</v>
      </c>
      <c r="G16" s="27">
        <f t="shared" si="5"/>
        <v>0</v>
      </c>
      <c r="H16" s="27">
        <f t="shared" si="6"/>
        <v>142.84</v>
      </c>
      <c r="I16" s="27">
        <f t="shared" si="7"/>
        <v>0</v>
      </c>
      <c r="J16" s="43">
        <v>0</v>
      </c>
      <c r="K16" s="25">
        <f t="shared" si="8"/>
        <v>11215.71</v>
      </c>
      <c r="L16" s="25">
        <f t="shared" si="9"/>
        <v>0</v>
      </c>
      <c r="M16" s="25">
        <f t="shared" si="10"/>
        <v>142.84</v>
      </c>
      <c r="N16" s="25">
        <f t="shared" si="11"/>
        <v>0</v>
      </c>
      <c r="O16" s="43">
        <v>0</v>
      </c>
      <c r="P16" s="25">
        <f t="shared" si="12"/>
        <v>11215.71</v>
      </c>
      <c r="Q16" s="25">
        <f t="shared" si="13"/>
        <v>0</v>
      </c>
      <c r="R16" s="25">
        <f t="shared" si="14"/>
        <v>142.84</v>
      </c>
      <c r="S16" s="25">
        <f t="shared" si="15"/>
        <v>0</v>
      </c>
    </row>
    <row r="17" spans="1:19" s="15" customFormat="1" ht="31.5" x14ac:dyDescent="0.25">
      <c r="A17" s="22" t="s">
        <v>17</v>
      </c>
      <c r="B17" s="23" t="s">
        <v>66</v>
      </c>
      <c r="C17" s="34">
        <v>22.69</v>
      </c>
      <c r="D17" s="45">
        <v>-282.57</v>
      </c>
      <c r="E17" s="43">
        <v>0</v>
      </c>
      <c r="F17" s="27">
        <f t="shared" ref="F17" si="40">E17-C17</f>
        <v>-22.69</v>
      </c>
      <c r="G17" s="27">
        <f t="shared" si="5"/>
        <v>0</v>
      </c>
      <c r="H17" s="27">
        <f t="shared" ref="H17" si="41">E17-D17</f>
        <v>282.57</v>
      </c>
      <c r="I17" s="27">
        <f t="shared" si="7"/>
        <v>0</v>
      </c>
      <c r="J17" s="43">
        <v>0</v>
      </c>
      <c r="K17" s="25">
        <f t="shared" ref="K17" si="42">J17-C17</f>
        <v>-22.69</v>
      </c>
      <c r="L17" s="25">
        <f t="shared" si="9"/>
        <v>0</v>
      </c>
      <c r="M17" s="25">
        <f t="shared" ref="M17" si="43">J17-D17</f>
        <v>282.57</v>
      </c>
      <c r="N17" s="25">
        <f t="shared" si="11"/>
        <v>0</v>
      </c>
      <c r="O17" s="43">
        <v>0</v>
      </c>
      <c r="P17" s="25">
        <f t="shared" ref="P17" si="44">O17-C17</f>
        <v>-22.69</v>
      </c>
      <c r="Q17" s="25">
        <f t="shared" si="13"/>
        <v>0</v>
      </c>
      <c r="R17" s="25">
        <f t="shared" ref="R17" si="45">O17-D17</f>
        <v>282.57</v>
      </c>
      <c r="S17" s="25">
        <f t="shared" si="15"/>
        <v>0</v>
      </c>
    </row>
    <row r="18" spans="1:19" s="20" customFormat="1" ht="15.75" x14ac:dyDescent="0.25">
      <c r="A18" s="16" t="s">
        <v>82</v>
      </c>
      <c r="B18" s="21"/>
      <c r="C18" s="17">
        <f>SUM(C19:C36)</f>
        <v>529464140.05999994</v>
      </c>
      <c r="D18" s="17">
        <f>SUM(D19:D36)</f>
        <v>611590538.98999989</v>
      </c>
      <c r="E18" s="17">
        <f>SUM(E19:E36)</f>
        <v>541063250</v>
      </c>
      <c r="F18" s="17">
        <f>SUM(F19:F36)</f>
        <v>11599109.940000013</v>
      </c>
      <c r="G18" s="18">
        <f t="shared" si="5"/>
        <v>102.19072625743561</v>
      </c>
      <c r="H18" s="17">
        <f>SUM(H19:H36)</f>
        <v>-70527288.99000001</v>
      </c>
      <c r="I18" s="18">
        <f t="shared" si="7"/>
        <v>88.468217787268117</v>
      </c>
      <c r="J18" s="17">
        <f>SUM(J19:J36)</f>
        <v>528549900</v>
      </c>
      <c r="K18" s="17">
        <f>SUM(K19:K36)</f>
        <v>-914240.05999998748</v>
      </c>
      <c r="L18" s="19">
        <f t="shared" si="9"/>
        <v>99.827327293611162</v>
      </c>
      <c r="M18" s="17">
        <f>SUM(M19:M36)</f>
        <v>-83040638.989999995</v>
      </c>
      <c r="N18" s="19">
        <f t="shared" si="11"/>
        <v>86.422183847523897</v>
      </c>
      <c r="O18" s="17">
        <f>SUM(O19:O36)</f>
        <v>545906100</v>
      </c>
      <c r="P18" s="17">
        <f>SUM(P19:P36)</f>
        <v>16441959.940000013</v>
      </c>
      <c r="Q18" s="19">
        <f t="shared" si="13"/>
        <v>103.10539632356155</v>
      </c>
      <c r="R18" s="17">
        <f>SUM(R19:R36)</f>
        <v>-65684438.990000002</v>
      </c>
      <c r="S18" s="19">
        <f t="shared" si="15"/>
        <v>89.260062933858777</v>
      </c>
    </row>
    <row r="19" spans="1:19" s="15" customFormat="1" ht="141.75" x14ac:dyDescent="0.25">
      <c r="A19" s="38" t="s">
        <v>19</v>
      </c>
      <c r="B19" s="23" t="s">
        <v>18</v>
      </c>
      <c r="C19" s="34">
        <v>207766904.66</v>
      </c>
      <c r="D19" s="25">
        <v>214027887.41</v>
      </c>
      <c r="E19" s="26">
        <v>228364800</v>
      </c>
      <c r="F19" s="27">
        <f t="shared" ref="F19:F23" si="46">E19-C19</f>
        <v>20597895.340000004</v>
      </c>
      <c r="G19" s="27">
        <f t="shared" ref="G19:G23" si="47">E19/C19*100</f>
        <v>109.9139443665041</v>
      </c>
      <c r="H19" s="27">
        <f t="shared" ref="H19:H23" si="48">E19-D19</f>
        <v>14336912.590000004</v>
      </c>
      <c r="I19" s="27">
        <f t="shared" ref="I19:I23" si="49">E19/D19*100</f>
        <v>106.69861893395959</v>
      </c>
      <c r="J19" s="46">
        <v>241364800</v>
      </c>
      <c r="K19" s="25">
        <f t="shared" ref="K19:K23" si="50">J19-C19</f>
        <v>33597895.340000004</v>
      </c>
      <c r="L19" s="25">
        <f t="shared" ref="L19:L23" si="51">J19/C19*100</f>
        <v>116.17095629112887</v>
      </c>
      <c r="M19" s="25">
        <f t="shared" ref="M19:M23" si="52">J19-D19</f>
        <v>27336912.590000004</v>
      </c>
      <c r="N19" s="25">
        <f t="shared" ref="N19:N23" si="53">J19/D19*100</f>
        <v>112.77259375907045</v>
      </c>
      <c r="O19" s="46">
        <v>253364800</v>
      </c>
      <c r="P19" s="25">
        <f t="shared" ref="P19:P23" si="54">O19-C19</f>
        <v>45597895.340000004</v>
      </c>
      <c r="Q19" s="25">
        <f t="shared" ref="Q19:Q23" si="55">O19/C19*100</f>
        <v>121.94665960616713</v>
      </c>
      <c r="R19" s="25">
        <f t="shared" ref="R19:R23" si="56">O19-D19</f>
        <v>39336912.590000004</v>
      </c>
      <c r="S19" s="25">
        <f t="shared" ref="S19:S23" si="57">O19/D19*100</f>
        <v>118.37933975148047</v>
      </c>
    </row>
    <row r="20" spans="1:19" s="15" customFormat="1" ht="75.75" customHeight="1" x14ac:dyDescent="0.25">
      <c r="A20" s="22" t="s">
        <v>21</v>
      </c>
      <c r="B20" s="23" t="s">
        <v>20</v>
      </c>
      <c r="C20" s="34">
        <v>6487.46</v>
      </c>
      <c r="D20" s="25">
        <v>2084.7199999999998</v>
      </c>
      <c r="E20" s="26">
        <v>4600</v>
      </c>
      <c r="F20" s="27">
        <f t="shared" si="46"/>
        <v>-1887.46</v>
      </c>
      <c r="G20" s="27">
        <f t="shared" si="47"/>
        <v>70.906024854103151</v>
      </c>
      <c r="H20" s="27">
        <f t="shared" si="48"/>
        <v>2515.2800000000002</v>
      </c>
      <c r="I20" s="27">
        <f t="shared" si="49"/>
        <v>220.65313327449255</v>
      </c>
      <c r="J20" s="28">
        <v>4600</v>
      </c>
      <c r="K20" s="25">
        <f t="shared" si="50"/>
        <v>-1887.46</v>
      </c>
      <c r="L20" s="25">
        <f t="shared" si="51"/>
        <v>70.906024854103151</v>
      </c>
      <c r="M20" s="25">
        <f t="shared" si="52"/>
        <v>2515.2800000000002</v>
      </c>
      <c r="N20" s="25">
        <f t="shared" si="53"/>
        <v>220.65313327449255</v>
      </c>
      <c r="O20" s="28">
        <v>4600</v>
      </c>
      <c r="P20" s="25">
        <f t="shared" si="54"/>
        <v>-1887.46</v>
      </c>
      <c r="Q20" s="25">
        <f t="shared" si="55"/>
        <v>70.906024854103151</v>
      </c>
      <c r="R20" s="25">
        <f t="shared" si="56"/>
        <v>2515.2800000000002</v>
      </c>
      <c r="S20" s="25">
        <f t="shared" si="57"/>
        <v>220.65313327449255</v>
      </c>
    </row>
    <row r="21" spans="1:19" s="15" customFormat="1" ht="81" customHeight="1" x14ac:dyDescent="0.25">
      <c r="A21" s="22" t="s">
        <v>22</v>
      </c>
      <c r="B21" s="23" t="s">
        <v>73</v>
      </c>
      <c r="C21" s="34">
        <v>164785.64000000001</v>
      </c>
      <c r="D21" s="25">
        <v>294141.38</v>
      </c>
      <c r="E21" s="43">
        <v>89000</v>
      </c>
      <c r="F21" s="27">
        <f t="shared" si="46"/>
        <v>-75785.640000000014</v>
      </c>
      <c r="G21" s="27">
        <f t="shared" si="47"/>
        <v>54.00956054180449</v>
      </c>
      <c r="H21" s="27">
        <f t="shared" si="48"/>
        <v>-205141.38</v>
      </c>
      <c r="I21" s="27">
        <f t="shared" si="49"/>
        <v>30.25755845709298</v>
      </c>
      <c r="J21" s="25">
        <v>89000</v>
      </c>
      <c r="K21" s="25">
        <f t="shared" si="50"/>
        <v>-75785.640000000014</v>
      </c>
      <c r="L21" s="25">
        <f t="shared" si="51"/>
        <v>54.00956054180449</v>
      </c>
      <c r="M21" s="25">
        <f t="shared" si="52"/>
        <v>-205141.38</v>
      </c>
      <c r="N21" s="25">
        <f t="shared" si="53"/>
        <v>30.25755845709298</v>
      </c>
      <c r="O21" s="25">
        <v>89000</v>
      </c>
      <c r="P21" s="25">
        <f t="shared" si="54"/>
        <v>-75785.640000000014</v>
      </c>
      <c r="Q21" s="25">
        <f t="shared" si="55"/>
        <v>54.00956054180449</v>
      </c>
      <c r="R21" s="25">
        <f t="shared" si="56"/>
        <v>-205141.38</v>
      </c>
      <c r="S21" s="25">
        <f t="shared" si="57"/>
        <v>30.25755845709298</v>
      </c>
    </row>
    <row r="22" spans="1:19" s="15" customFormat="1" ht="37.5" customHeight="1" x14ac:dyDescent="0.25">
      <c r="A22" s="22" t="s">
        <v>23</v>
      </c>
      <c r="B22" s="23" t="s">
        <v>67</v>
      </c>
      <c r="C22" s="34">
        <v>683000</v>
      </c>
      <c r="D22" s="25">
        <v>668800</v>
      </c>
      <c r="E22" s="26">
        <v>750000</v>
      </c>
      <c r="F22" s="27">
        <f t="shared" si="46"/>
        <v>67000</v>
      </c>
      <c r="G22" s="27">
        <f t="shared" si="47"/>
        <v>109.80966325036603</v>
      </c>
      <c r="H22" s="27">
        <f t="shared" si="48"/>
        <v>81200</v>
      </c>
      <c r="I22" s="27">
        <f t="shared" si="49"/>
        <v>112.14114832535884</v>
      </c>
      <c r="J22" s="28">
        <v>0</v>
      </c>
      <c r="K22" s="25">
        <f t="shared" si="50"/>
        <v>-683000</v>
      </c>
      <c r="L22" s="25">
        <f t="shared" si="51"/>
        <v>0</v>
      </c>
      <c r="M22" s="25">
        <f t="shared" si="52"/>
        <v>-668800</v>
      </c>
      <c r="N22" s="25">
        <f t="shared" si="53"/>
        <v>0</v>
      </c>
      <c r="O22" s="28">
        <v>0</v>
      </c>
      <c r="P22" s="25">
        <f t="shared" si="54"/>
        <v>-683000</v>
      </c>
      <c r="Q22" s="25">
        <f t="shared" si="55"/>
        <v>0</v>
      </c>
      <c r="R22" s="25">
        <f t="shared" si="56"/>
        <v>-668800</v>
      </c>
      <c r="S22" s="25">
        <f t="shared" si="57"/>
        <v>0</v>
      </c>
    </row>
    <row r="23" spans="1:19" s="15" customFormat="1" ht="141.75" x14ac:dyDescent="0.25">
      <c r="A23" s="38" t="s">
        <v>25</v>
      </c>
      <c r="B23" s="23" t="s">
        <v>24</v>
      </c>
      <c r="C23" s="34">
        <v>10400008.35</v>
      </c>
      <c r="D23" s="25">
        <v>14291827</v>
      </c>
      <c r="E23" s="26">
        <v>16015700</v>
      </c>
      <c r="F23" s="27">
        <f t="shared" si="46"/>
        <v>5615691.6500000004</v>
      </c>
      <c r="G23" s="27">
        <f t="shared" si="47"/>
        <v>153.99699174279991</v>
      </c>
      <c r="H23" s="27">
        <f t="shared" si="48"/>
        <v>1723873</v>
      </c>
      <c r="I23" s="27">
        <f t="shared" si="49"/>
        <v>112.06194981229483</v>
      </c>
      <c r="J23" s="28">
        <v>15764800</v>
      </c>
      <c r="K23" s="25">
        <f t="shared" si="50"/>
        <v>5364791.6500000004</v>
      </c>
      <c r="L23" s="25">
        <f t="shared" si="51"/>
        <v>151.58449367975749</v>
      </c>
      <c r="M23" s="25">
        <f t="shared" si="52"/>
        <v>1472973</v>
      </c>
      <c r="N23" s="25">
        <f t="shared" si="53"/>
        <v>110.30640099407864</v>
      </c>
      <c r="O23" s="28">
        <v>15513800</v>
      </c>
      <c r="P23" s="25">
        <f t="shared" si="54"/>
        <v>5113791.6500000004</v>
      </c>
      <c r="Q23" s="25">
        <f t="shared" si="55"/>
        <v>149.17103407902553</v>
      </c>
      <c r="R23" s="25">
        <f t="shared" si="56"/>
        <v>1221973</v>
      </c>
      <c r="S23" s="25">
        <f t="shared" si="57"/>
        <v>108.55015247525736</v>
      </c>
    </row>
    <row r="24" spans="1:19" s="15" customFormat="1" ht="31.5" x14ac:dyDescent="0.25">
      <c r="A24" s="22" t="s">
        <v>26</v>
      </c>
      <c r="B24" s="23" t="s">
        <v>68</v>
      </c>
      <c r="C24" s="34">
        <v>12462613.140000001</v>
      </c>
      <c r="D24" s="25">
        <v>9806154.7300000004</v>
      </c>
      <c r="E24" s="40">
        <v>9800000</v>
      </c>
      <c r="F24" s="27">
        <f t="shared" si="4"/>
        <v>-2662613.1400000006</v>
      </c>
      <c r="G24" s="27">
        <f t="shared" si="5"/>
        <v>78.635193838649471</v>
      </c>
      <c r="H24" s="27">
        <f t="shared" si="6"/>
        <v>-6154.730000000447</v>
      </c>
      <c r="I24" s="27">
        <f t="shared" si="7"/>
        <v>99.937236050526806</v>
      </c>
      <c r="J24" s="40">
        <v>9800000</v>
      </c>
      <c r="K24" s="25">
        <f t="shared" si="8"/>
        <v>-2662613.1400000006</v>
      </c>
      <c r="L24" s="25">
        <f t="shared" si="9"/>
        <v>78.635193838649471</v>
      </c>
      <c r="M24" s="25">
        <f t="shared" si="10"/>
        <v>-6154.730000000447</v>
      </c>
      <c r="N24" s="25">
        <f t="shared" si="11"/>
        <v>99.937236050526806</v>
      </c>
      <c r="O24" s="40">
        <v>9800000</v>
      </c>
      <c r="P24" s="25">
        <f t="shared" si="12"/>
        <v>-2662613.1400000006</v>
      </c>
      <c r="Q24" s="25">
        <f t="shared" si="13"/>
        <v>78.635193838649471</v>
      </c>
      <c r="R24" s="25">
        <f t="shared" si="14"/>
        <v>-6154.730000000447</v>
      </c>
      <c r="S24" s="25">
        <f t="shared" si="15"/>
        <v>99.937236050526806</v>
      </c>
    </row>
    <row r="25" spans="1:19" s="15" customFormat="1" ht="26.25" customHeight="1" x14ac:dyDescent="0.25">
      <c r="A25" s="22" t="s">
        <v>28</v>
      </c>
      <c r="B25" s="23" t="s">
        <v>27</v>
      </c>
      <c r="C25" s="34">
        <v>55495773.289999999</v>
      </c>
      <c r="D25" s="25">
        <v>55404845</v>
      </c>
      <c r="E25" s="26">
        <v>55937000</v>
      </c>
      <c r="F25" s="27">
        <f t="shared" si="4"/>
        <v>441226.71000000089</v>
      </c>
      <c r="G25" s="27">
        <f t="shared" si="5"/>
        <v>100.79506363069186</v>
      </c>
      <c r="H25" s="27">
        <f t="shared" si="6"/>
        <v>532155</v>
      </c>
      <c r="I25" s="27">
        <f t="shared" si="7"/>
        <v>100.96048459299905</v>
      </c>
      <c r="J25" s="28">
        <v>56022000</v>
      </c>
      <c r="K25" s="25">
        <f t="shared" ref="K25:K26" si="58">J25-C25</f>
        <v>526226.71000000089</v>
      </c>
      <c r="L25" s="25">
        <f t="shared" ref="L25:L26" si="59">J25/C25*100</f>
        <v>100.94822844840839</v>
      </c>
      <c r="M25" s="25">
        <f t="shared" ref="M25:M26" si="60">J25-D25</f>
        <v>617155</v>
      </c>
      <c r="N25" s="25">
        <f t="shared" ref="N25:N26" si="61">J25/D25*100</f>
        <v>101.11390077889398</v>
      </c>
      <c r="O25" s="28">
        <v>56107000</v>
      </c>
      <c r="P25" s="25">
        <f t="shared" ref="P25:P26" si="62">O25-C25</f>
        <v>611226.71000000089</v>
      </c>
      <c r="Q25" s="25">
        <f t="shared" ref="Q25:Q26" si="63">O25/C25*100</f>
        <v>101.1013932661249</v>
      </c>
      <c r="R25" s="25">
        <f t="shared" ref="R25:R26" si="64">O25-D25</f>
        <v>702155</v>
      </c>
      <c r="S25" s="25">
        <f t="shared" ref="S25:S26" si="65">O25/D25*100</f>
        <v>101.2673169647889</v>
      </c>
    </row>
    <row r="26" spans="1:19" s="15" customFormat="1" ht="31.5" x14ac:dyDescent="0.25">
      <c r="A26" s="22" t="s">
        <v>30</v>
      </c>
      <c r="B26" s="23" t="s">
        <v>29</v>
      </c>
      <c r="C26" s="34">
        <v>2080480.69</v>
      </c>
      <c r="D26" s="25">
        <v>2070788.28</v>
      </c>
      <c r="E26" s="26">
        <v>1521950</v>
      </c>
      <c r="F26" s="27">
        <f t="shared" ref="F26" si="66">E26-C26</f>
        <v>-558530.68999999994</v>
      </c>
      <c r="G26" s="27">
        <f t="shared" ref="G26" si="67">E26/C26*100</f>
        <v>73.15376717098971</v>
      </c>
      <c r="H26" s="27">
        <f t="shared" ref="H26" si="68">E26-D26</f>
        <v>-548838.28</v>
      </c>
      <c r="I26" s="27">
        <f t="shared" ref="I26" si="69">E26/D26*100</f>
        <v>73.496166397078511</v>
      </c>
      <c r="J26" s="28">
        <v>1524300</v>
      </c>
      <c r="K26" s="25">
        <f t="shared" si="58"/>
        <v>-556180.68999999994</v>
      </c>
      <c r="L26" s="25">
        <f t="shared" si="59"/>
        <v>73.26672183628871</v>
      </c>
      <c r="M26" s="25">
        <f t="shared" si="60"/>
        <v>-546488.28</v>
      </c>
      <c r="N26" s="25">
        <f t="shared" si="61"/>
        <v>73.609649751349764</v>
      </c>
      <c r="O26" s="28">
        <v>1610400</v>
      </c>
      <c r="P26" s="25">
        <f t="shared" si="62"/>
        <v>-470080.68999999994</v>
      </c>
      <c r="Q26" s="25">
        <f t="shared" si="63"/>
        <v>77.405188509584306</v>
      </c>
      <c r="R26" s="25">
        <f t="shared" si="64"/>
        <v>-460388.28</v>
      </c>
      <c r="S26" s="25">
        <f t="shared" si="65"/>
        <v>77.767486688692287</v>
      </c>
    </row>
    <row r="27" spans="1:19" s="15" customFormat="1" ht="130.5" customHeight="1" x14ac:dyDescent="0.25">
      <c r="A27" s="38" t="s">
        <v>31</v>
      </c>
      <c r="B27" s="23" t="s">
        <v>87</v>
      </c>
      <c r="C27" s="34">
        <v>12415668.66</v>
      </c>
      <c r="D27" s="25">
        <v>21613500</v>
      </c>
      <c r="E27" s="26">
        <v>5439600</v>
      </c>
      <c r="F27" s="27">
        <f t="shared" si="4"/>
        <v>-6976068.6600000001</v>
      </c>
      <c r="G27" s="27">
        <f t="shared" si="5"/>
        <v>43.812380540767428</v>
      </c>
      <c r="H27" s="27">
        <f t="shared" si="6"/>
        <v>-16173900</v>
      </c>
      <c r="I27" s="27">
        <f t="shared" si="7"/>
        <v>25.16760358109515</v>
      </c>
      <c r="J27" s="28">
        <v>3990400</v>
      </c>
      <c r="K27" s="25">
        <f t="shared" si="8"/>
        <v>-8425268.6600000001</v>
      </c>
      <c r="L27" s="25">
        <f t="shared" si="9"/>
        <v>32.140032963798504</v>
      </c>
      <c r="M27" s="25">
        <f t="shared" si="10"/>
        <v>-17623100</v>
      </c>
      <c r="N27" s="25">
        <f t="shared" si="11"/>
        <v>18.46253498970551</v>
      </c>
      <c r="O27" s="28">
        <v>3475200</v>
      </c>
      <c r="P27" s="25">
        <f t="shared" si="12"/>
        <v>-8940468.6600000001</v>
      </c>
      <c r="Q27" s="25">
        <f t="shared" si="13"/>
        <v>27.990437689402707</v>
      </c>
      <c r="R27" s="25">
        <f t="shared" si="14"/>
        <v>-18138300</v>
      </c>
      <c r="S27" s="25">
        <f t="shared" si="15"/>
        <v>16.078839614130057</v>
      </c>
    </row>
    <row r="28" spans="1:19" s="15" customFormat="1" ht="50.25" customHeight="1" x14ac:dyDescent="0.25">
      <c r="A28" s="22" t="s">
        <v>32</v>
      </c>
      <c r="B28" s="23" t="s">
        <v>88</v>
      </c>
      <c r="C28" s="34">
        <v>100514605.45</v>
      </c>
      <c r="D28" s="25">
        <v>92000000</v>
      </c>
      <c r="E28" s="26">
        <v>135237000</v>
      </c>
      <c r="F28" s="27">
        <f t="shared" ref="F28:F29" si="70">E28-C28</f>
        <v>34722394.549999997</v>
      </c>
      <c r="G28" s="27">
        <f t="shared" ref="G28:G29" si="71">E28/C28*100</f>
        <v>134.54462602180965</v>
      </c>
      <c r="H28" s="27">
        <f t="shared" ref="H28:H29" si="72">E28-D28</f>
        <v>43237000</v>
      </c>
      <c r="I28" s="27">
        <f t="shared" ref="I28:I29" si="73">E28/D28*100</f>
        <v>146.99673913043478</v>
      </c>
      <c r="J28" s="47">
        <v>98900000</v>
      </c>
      <c r="K28" s="25">
        <f t="shared" ref="K28:K29" si="74">J28-C28</f>
        <v>-1614605.450000003</v>
      </c>
      <c r="L28" s="25">
        <f t="shared" ref="L28:L29" si="75">J28/C28*100</f>
        <v>98.393660858766268</v>
      </c>
      <c r="M28" s="25">
        <f t="shared" ref="M28:M29" si="76">J28-D28</f>
        <v>6900000</v>
      </c>
      <c r="N28" s="25">
        <f t="shared" ref="N28:N29" si="77">J28/D28*100</f>
        <v>107.5</v>
      </c>
      <c r="O28" s="47">
        <v>100000000</v>
      </c>
      <c r="P28" s="25">
        <f t="shared" ref="P28:P29" si="78">O28-C28</f>
        <v>-514605.45000000298</v>
      </c>
      <c r="Q28" s="25">
        <f t="shared" ref="Q28:Q29" si="79">O28/C28*100</f>
        <v>99.48802917974345</v>
      </c>
      <c r="R28" s="25">
        <f t="shared" ref="R28:R29" si="80">O28-D28</f>
        <v>8000000</v>
      </c>
      <c r="S28" s="25">
        <f t="shared" ref="S28:S29" si="81">O28/D28*100</f>
        <v>108.69565217391303</v>
      </c>
    </row>
    <row r="29" spans="1:19" s="15" customFormat="1" ht="71.25" customHeight="1" x14ac:dyDescent="0.25">
      <c r="A29" s="22" t="s">
        <v>33</v>
      </c>
      <c r="B29" s="23" t="s">
        <v>69</v>
      </c>
      <c r="C29" s="34">
        <v>37451719.759999998</v>
      </c>
      <c r="D29" s="25">
        <v>72000000</v>
      </c>
      <c r="E29" s="26">
        <v>70300000</v>
      </c>
      <c r="F29" s="27">
        <f t="shared" si="70"/>
        <v>32848280.240000002</v>
      </c>
      <c r="G29" s="27">
        <f t="shared" si="71"/>
        <v>187.70833609377621</v>
      </c>
      <c r="H29" s="27">
        <f t="shared" si="72"/>
        <v>-1700000</v>
      </c>
      <c r="I29" s="27">
        <f t="shared" si="73"/>
        <v>97.638888888888886</v>
      </c>
      <c r="J29" s="28">
        <v>83700000</v>
      </c>
      <c r="K29" s="25">
        <f t="shared" si="74"/>
        <v>46248280.240000002</v>
      </c>
      <c r="L29" s="25">
        <f t="shared" si="75"/>
        <v>223.48773443882033</v>
      </c>
      <c r="M29" s="25">
        <f t="shared" si="76"/>
        <v>11700000</v>
      </c>
      <c r="N29" s="25">
        <f t="shared" si="77"/>
        <v>116.25000000000001</v>
      </c>
      <c r="O29" s="28">
        <v>87900000</v>
      </c>
      <c r="P29" s="25">
        <f t="shared" si="78"/>
        <v>50448280.240000002</v>
      </c>
      <c r="Q29" s="25">
        <f t="shared" si="79"/>
        <v>234.70217272607297</v>
      </c>
      <c r="R29" s="25">
        <f t="shared" si="80"/>
        <v>15900000</v>
      </c>
      <c r="S29" s="25">
        <f t="shared" si="81"/>
        <v>122.08333333333334</v>
      </c>
    </row>
    <row r="30" spans="1:19" s="15" customFormat="1" ht="35.25" customHeight="1" x14ac:dyDescent="0.25">
      <c r="A30" s="22" t="s">
        <v>35</v>
      </c>
      <c r="B30" s="23" t="s">
        <v>34</v>
      </c>
      <c r="C30" s="34">
        <v>1505514.53</v>
      </c>
      <c r="D30" s="25">
        <v>1678255</v>
      </c>
      <c r="E30" s="26">
        <v>1650800</v>
      </c>
      <c r="F30" s="27">
        <f t="shared" si="4"/>
        <v>145285.46999999997</v>
      </c>
      <c r="G30" s="27">
        <f t="shared" si="5"/>
        <v>109.65022038013808</v>
      </c>
      <c r="H30" s="27">
        <f t="shared" si="6"/>
        <v>-27455</v>
      </c>
      <c r="I30" s="27">
        <f t="shared" si="7"/>
        <v>98.364074589380053</v>
      </c>
      <c r="J30" s="25">
        <v>1660800</v>
      </c>
      <c r="K30" s="25">
        <f t="shared" si="8"/>
        <v>155285.46999999997</v>
      </c>
      <c r="L30" s="25">
        <f t="shared" si="9"/>
        <v>110.31444512196107</v>
      </c>
      <c r="M30" s="25">
        <f t="shared" si="10"/>
        <v>-17455</v>
      </c>
      <c r="N30" s="25">
        <f t="shared" si="11"/>
        <v>98.959931595615686</v>
      </c>
      <c r="O30" s="25">
        <v>1670800</v>
      </c>
      <c r="P30" s="25">
        <f t="shared" si="12"/>
        <v>165285.46999999997</v>
      </c>
      <c r="Q30" s="25">
        <f t="shared" si="13"/>
        <v>110.97866986378403</v>
      </c>
      <c r="R30" s="25">
        <f t="shared" si="14"/>
        <v>-7455</v>
      </c>
      <c r="S30" s="25">
        <f t="shared" si="15"/>
        <v>99.555788601851319</v>
      </c>
    </row>
    <row r="31" spans="1:19" s="15" customFormat="1" ht="35.25" customHeight="1" x14ac:dyDescent="0.25">
      <c r="A31" s="22" t="s">
        <v>36</v>
      </c>
      <c r="B31" s="23" t="s">
        <v>70</v>
      </c>
      <c r="C31" s="34">
        <v>6184824.7700000014</v>
      </c>
      <c r="D31" s="25">
        <v>3500000</v>
      </c>
      <c r="E31" s="25">
        <v>3500000</v>
      </c>
      <c r="F31" s="27">
        <f t="shared" ref="F31:F34" si="82">E31-C31</f>
        <v>-2684824.7700000014</v>
      </c>
      <c r="G31" s="27">
        <f t="shared" ref="G31:G35" si="83">E31/C31*100</f>
        <v>56.590123894488272</v>
      </c>
      <c r="H31" s="27">
        <f t="shared" ref="H31:H34" si="84">E31-D31</f>
        <v>0</v>
      </c>
      <c r="I31" s="27">
        <f t="shared" ref="I31:I34" si="85">E31/D31*100</f>
        <v>100</v>
      </c>
      <c r="J31" s="26">
        <v>3500000</v>
      </c>
      <c r="K31" s="25">
        <f t="shared" ref="K31:K34" si="86">J31-C31</f>
        <v>-2684824.7700000014</v>
      </c>
      <c r="L31" s="25">
        <f t="shared" ref="L31:L35" si="87">J31/C31*100</f>
        <v>56.590123894488272</v>
      </c>
      <c r="M31" s="25">
        <f t="shared" ref="M31:M34" si="88">J31-D31</f>
        <v>0</v>
      </c>
      <c r="N31" s="25">
        <f t="shared" ref="N31:N34" si="89">J31/D31*100</f>
        <v>100</v>
      </c>
      <c r="O31" s="26">
        <v>3500000</v>
      </c>
      <c r="P31" s="25">
        <f t="shared" ref="P31:P34" si="90">O31-C31</f>
        <v>-2684824.7700000014</v>
      </c>
      <c r="Q31" s="25">
        <f t="shared" ref="Q31:Q35" si="91">O31/C31*100</f>
        <v>56.590123894488272</v>
      </c>
      <c r="R31" s="25">
        <f t="shared" ref="R31:R34" si="92">O31-D31</f>
        <v>0</v>
      </c>
      <c r="S31" s="25">
        <f t="shared" ref="S31:S34" si="93">O31/D31*100</f>
        <v>100</v>
      </c>
    </row>
    <row r="32" spans="1:19" s="15" customFormat="1" ht="54" customHeight="1" x14ac:dyDescent="0.25">
      <c r="A32" s="38" t="s">
        <v>38</v>
      </c>
      <c r="B32" s="33" t="s">
        <v>37</v>
      </c>
      <c r="C32" s="34">
        <v>9218717.9900000002</v>
      </c>
      <c r="D32" s="25">
        <v>8178792.9299999997</v>
      </c>
      <c r="E32" s="26">
        <v>7888700</v>
      </c>
      <c r="F32" s="27">
        <f t="shared" si="82"/>
        <v>-1330017.9900000002</v>
      </c>
      <c r="G32" s="27">
        <f t="shared" si="83"/>
        <v>85.57263611444958</v>
      </c>
      <c r="H32" s="27">
        <f t="shared" si="84"/>
        <v>-290092.9299999997</v>
      </c>
      <c r="I32" s="27">
        <f t="shared" si="85"/>
        <v>96.453108270586824</v>
      </c>
      <c r="J32" s="25">
        <v>8966800</v>
      </c>
      <c r="K32" s="25">
        <f t="shared" si="86"/>
        <v>-251917.99000000022</v>
      </c>
      <c r="L32" s="25">
        <f t="shared" si="87"/>
        <v>97.267320789362813</v>
      </c>
      <c r="M32" s="25">
        <f t="shared" si="88"/>
        <v>788007.0700000003</v>
      </c>
      <c r="N32" s="25">
        <f t="shared" si="89"/>
        <v>109.63476000363785</v>
      </c>
      <c r="O32" s="25">
        <v>9309500</v>
      </c>
      <c r="P32" s="25">
        <f t="shared" si="90"/>
        <v>90782.009999999776</v>
      </c>
      <c r="Q32" s="25">
        <f t="shared" si="91"/>
        <v>100.98475742612449</v>
      </c>
      <c r="R32" s="25">
        <f t="shared" si="92"/>
        <v>1130707.0700000003</v>
      </c>
      <c r="S32" s="25">
        <f t="shared" si="93"/>
        <v>113.82486486303549</v>
      </c>
    </row>
    <row r="33" spans="1:19" s="15" customFormat="1" ht="35.25" customHeight="1" x14ac:dyDescent="0.25">
      <c r="A33" s="22" t="s">
        <v>42</v>
      </c>
      <c r="B33" s="33" t="s">
        <v>41</v>
      </c>
      <c r="C33" s="34">
        <v>1209998.27</v>
      </c>
      <c r="D33" s="25">
        <v>241040.34</v>
      </c>
      <c r="E33" s="40">
        <v>122600</v>
      </c>
      <c r="F33" s="27">
        <f t="shared" si="82"/>
        <v>-1087398.27</v>
      </c>
      <c r="G33" s="27">
        <f t="shared" si="83"/>
        <v>10.132245891558176</v>
      </c>
      <c r="H33" s="27">
        <f t="shared" si="84"/>
        <v>-118440.34</v>
      </c>
      <c r="I33" s="27">
        <f t="shared" si="85"/>
        <v>50.862855570150622</v>
      </c>
      <c r="J33" s="28">
        <v>120900</v>
      </c>
      <c r="K33" s="25">
        <f t="shared" si="86"/>
        <v>-1089098.27</v>
      </c>
      <c r="L33" s="25">
        <f t="shared" si="87"/>
        <v>9.9917498229150361</v>
      </c>
      <c r="M33" s="25">
        <f t="shared" si="88"/>
        <v>-120140.34</v>
      </c>
      <c r="N33" s="25">
        <f t="shared" si="89"/>
        <v>50.157579432554734</v>
      </c>
      <c r="O33" s="28">
        <v>119500</v>
      </c>
      <c r="P33" s="25">
        <f t="shared" si="90"/>
        <v>-1090498.27</v>
      </c>
      <c r="Q33" s="25">
        <f t="shared" si="91"/>
        <v>9.8760471781500971</v>
      </c>
      <c r="R33" s="25">
        <f t="shared" si="92"/>
        <v>-121540.34</v>
      </c>
      <c r="S33" s="25">
        <f t="shared" si="93"/>
        <v>49.576763789828711</v>
      </c>
    </row>
    <row r="34" spans="1:19" s="15" customFormat="1" ht="35.25" customHeight="1" x14ac:dyDescent="0.25">
      <c r="A34" s="22" t="s">
        <v>40</v>
      </c>
      <c r="B34" s="23" t="s">
        <v>39</v>
      </c>
      <c r="C34" s="24">
        <v>59062.36</v>
      </c>
      <c r="D34" s="25">
        <v>144416.34</v>
      </c>
      <c r="E34" s="43">
        <v>141500</v>
      </c>
      <c r="F34" s="27">
        <f t="shared" si="82"/>
        <v>82437.64</v>
      </c>
      <c r="G34" s="27">
        <f t="shared" si="83"/>
        <v>239.57728746362318</v>
      </c>
      <c r="H34" s="27">
        <f t="shared" si="84"/>
        <v>-2916.3399999999965</v>
      </c>
      <c r="I34" s="27">
        <f t="shared" si="85"/>
        <v>97.980602471991745</v>
      </c>
      <c r="J34" s="27">
        <v>141500</v>
      </c>
      <c r="K34" s="25">
        <f t="shared" si="86"/>
        <v>82437.64</v>
      </c>
      <c r="L34" s="25">
        <f t="shared" si="87"/>
        <v>239.57728746362318</v>
      </c>
      <c r="M34" s="25">
        <f t="shared" si="88"/>
        <v>-2916.3399999999965</v>
      </c>
      <c r="N34" s="25">
        <f t="shared" si="89"/>
        <v>97.980602471991745</v>
      </c>
      <c r="O34" s="27">
        <v>141500</v>
      </c>
      <c r="P34" s="25">
        <f t="shared" si="90"/>
        <v>82437.64</v>
      </c>
      <c r="Q34" s="25">
        <f t="shared" si="91"/>
        <v>239.57728746362318</v>
      </c>
      <c r="R34" s="25">
        <f t="shared" si="92"/>
        <v>-2916.3399999999965</v>
      </c>
      <c r="S34" s="25">
        <f t="shared" si="93"/>
        <v>97.980602471991745</v>
      </c>
    </row>
    <row r="35" spans="1:19" s="15" customFormat="1" ht="27.75" customHeight="1" x14ac:dyDescent="0.25">
      <c r="A35" s="22" t="s">
        <v>44</v>
      </c>
      <c r="B35" s="23" t="s">
        <v>43</v>
      </c>
      <c r="C35" s="24">
        <v>350691.33999999979</v>
      </c>
      <c r="D35" s="25">
        <v>0</v>
      </c>
      <c r="E35" s="43">
        <v>0</v>
      </c>
      <c r="F35" s="27">
        <f t="shared" si="4"/>
        <v>-350691.33999999979</v>
      </c>
      <c r="G35" s="27">
        <f t="shared" si="83"/>
        <v>0</v>
      </c>
      <c r="H35" s="27">
        <f t="shared" si="6"/>
        <v>0</v>
      </c>
      <c r="I35" s="27"/>
      <c r="J35" s="27">
        <v>0</v>
      </c>
      <c r="K35" s="25">
        <f t="shared" si="8"/>
        <v>-350691.33999999979</v>
      </c>
      <c r="L35" s="25">
        <f t="shared" si="87"/>
        <v>0</v>
      </c>
      <c r="M35" s="25">
        <f t="shared" si="10"/>
        <v>0</v>
      </c>
      <c r="N35" s="25"/>
      <c r="O35" s="27">
        <v>0</v>
      </c>
      <c r="P35" s="25">
        <f t="shared" si="12"/>
        <v>-350691.33999999979</v>
      </c>
      <c r="Q35" s="25">
        <f t="shared" si="91"/>
        <v>0</v>
      </c>
      <c r="R35" s="25">
        <f t="shared" si="14"/>
        <v>0</v>
      </c>
      <c r="S35" s="25"/>
    </row>
    <row r="36" spans="1:19" s="15" customFormat="1" ht="27.75" customHeight="1" x14ac:dyDescent="0.25">
      <c r="A36" s="22" t="s">
        <v>45</v>
      </c>
      <c r="B36" s="23" t="s">
        <v>46</v>
      </c>
      <c r="C36" s="24">
        <v>71493283.700000003</v>
      </c>
      <c r="D36" s="25">
        <v>115668005.86</v>
      </c>
      <c r="E36" s="26">
        <v>4300000</v>
      </c>
      <c r="F36" s="27">
        <f t="shared" ref="F36" si="94">E36-C36</f>
        <v>-67193283.700000003</v>
      </c>
      <c r="G36" s="27">
        <f t="shared" ref="G36:G38" si="95">E36/C36*100</f>
        <v>6.0145509864166442</v>
      </c>
      <c r="H36" s="27">
        <f t="shared" ref="H36" si="96">E36-D36</f>
        <v>-111368005.86</v>
      </c>
      <c r="I36" s="27">
        <f t="shared" ref="I36:I38" si="97">E36/D36*100</f>
        <v>3.7175362089362474</v>
      </c>
      <c r="J36" s="28">
        <v>3000000</v>
      </c>
      <c r="K36" s="25">
        <f t="shared" ref="K36" si="98">J36-C36</f>
        <v>-68493283.700000003</v>
      </c>
      <c r="L36" s="25">
        <f t="shared" ref="L36:L38" si="99">J36/C36*100</f>
        <v>4.1961983626162631</v>
      </c>
      <c r="M36" s="25">
        <f t="shared" ref="M36" si="100">J36-D36</f>
        <v>-112668005.86</v>
      </c>
      <c r="N36" s="25">
        <f t="shared" ref="N36:N38" si="101">J36/D36*100</f>
        <v>2.593629913211335</v>
      </c>
      <c r="O36" s="28">
        <v>3300000</v>
      </c>
      <c r="P36" s="25">
        <f t="shared" ref="P36" si="102">O36-C36</f>
        <v>-68193283.700000003</v>
      </c>
      <c r="Q36" s="25">
        <f t="shared" ref="Q36:Q38" si="103">O36/C36*100</f>
        <v>4.6158181988778901</v>
      </c>
      <c r="R36" s="25">
        <f t="shared" ref="R36" si="104">O36-D36</f>
        <v>-112368005.86</v>
      </c>
      <c r="S36" s="25">
        <f>O36/D36*100</f>
        <v>2.8529929045324689</v>
      </c>
    </row>
    <row r="37" spans="1:19" s="20" customFormat="1" ht="21" customHeight="1" x14ac:dyDescent="0.25">
      <c r="A37" s="16" t="s">
        <v>83</v>
      </c>
      <c r="B37" s="29"/>
      <c r="C37" s="30">
        <f>SUM(C38:C45)</f>
        <v>3364074011.2800002</v>
      </c>
      <c r="D37" s="30">
        <f t="shared" ref="D37:H37" si="105">SUM(D38:D45)</f>
        <v>3263014823.1899996</v>
      </c>
      <c r="E37" s="30">
        <f t="shared" si="105"/>
        <v>3407326227.6599998</v>
      </c>
      <c r="F37" s="30">
        <f t="shared" si="105"/>
        <v>43252216.379999794</v>
      </c>
      <c r="G37" s="18">
        <f t="shared" si="95"/>
        <v>101.28570941765761</v>
      </c>
      <c r="H37" s="30">
        <f t="shared" si="105"/>
        <v>144311404.47</v>
      </c>
      <c r="I37" s="18">
        <f t="shared" si="97"/>
        <v>104.42264017449108</v>
      </c>
      <c r="J37" s="30">
        <f t="shared" ref="J37" si="106">SUM(J38:J45)</f>
        <v>2377488412.1100001</v>
      </c>
      <c r="K37" s="30">
        <f t="shared" ref="K37" si="107">SUM(K38:K45)</f>
        <v>-986585599.17000031</v>
      </c>
      <c r="L37" s="19">
        <f t="shared" si="99"/>
        <v>70.672892574244727</v>
      </c>
      <c r="M37" s="30">
        <f t="shared" ref="M37" si="108">SUM(M38:M45)</f>
        <v>-885526411.07999992</v>
      </c>
      <c r="N37" s="19">
        <f t="shared" si="101"/>
        <v>72.861710440705636</v>
      </c>
      <c r="O37" s="30">
        <f t="shared" ref="O37" si="109">SUM(O38:O45)</f>
        <v>2461428894.25</v>
      </c>
      <c r="P37" s="30">
        <f t="shared" ref="P37" si="110">SUM(P38:P45)</f>
        <v>-902645117.02999997</v>
      </c>
      <c r="Q37" s="19">
        <f t="shared" si="103"/>
        <v>73.168095767115673</v>
      </c>
      <c r="R37" s="30">
        <f t="shared" ref="R37" si="111">SUM(R38:R45)</f>
        <v>-801585928.93999994</v>
      </c>
      <c r="S37" s="19">
        <f>O37/D37*100</f>
        <v>75.43419284389428</v>
      </c>
    </row>
    <row r="38" spans="1:19" s="15" customFormat="1" ht="31.5" x14ac:dyDescent="0.25">
      <c r="A38" s="22" t="s">
        <v>2</v>
      </c>
      <c r="B38" s="23" t="s">
        <v>47</v>
      </c>
      <c r="C38" s="34">
        <v>89624076.629999995</v>
      </c>
      <c r="D38" s="25">
        <v>55975087.759999998</v>
      </c>
      <c r="E38" s="43">
        <v>0</v>
      </c>
      <c r="F38" s="27">
        <f t="shared" si="4"/>
        <v>-89624076.629999995</v>
      </c>
      <c r="G38" s="27">
        <f t="shared" si="95"/>
        <v>0</v>
      </c>
      <c r="H38" s="27">
        <f t="shared" si="6"/>
        <v>-55975087.759999998</v>
      </c>
      <c r="I38" s="27">
        <f t="shared" si="97"/>
        <v>0</v>
      </c>
      <c r="J38" s="48">
        <v>0</v>
      </c>
      <c r="K38" s="25">
        <f t="shared" si="8"/>
        <v>-89624076.629999995</v>
      </c>
      <c r="L38" s="25">
        <f t="shared" si="99"/>
        <v>0</v>
      </c>
      <c r="M38" s="25">
        <f t="shared" si="10"/>
        <v>-55975087.759999998</v>
      </c>
      <c r="N38" s="25">
        <f t="shared" si="101"/>
        <v>0</v>
      </c>
      <c r="O38" s="49">
        <v>0</v>
      </c>
      <c r="P38" s="25">
        <f t="shared" si="12"/>
        <v>-89624076.629999995</v>
      </c>
      <c r="Q38" s="25">
        <f t="shared" si="103"/>
        <v>0</v>
      </c>
      <c r="R38" s="25">
        <f t="shared" si="14"/>
        <v>-55975087.759999998</v>
      </c>
      <c r="S38" s="25">
        <f>O38/D38*100</f>
        <v>0</v>
      </c>
    </row>
    <row r="39" spans="1:19" s="15" customFormat="1" ht="47.25" x14ac:dyDescent="0.25">
      <c r="A39" s="22" t="s">
        <v>49</v>
      </c>
      <c r="B39" s="39" t="s">
        <v>48</v>
      </c>
      <c r="C39" s="34">
        <v>1358357764.49</v>
      </c>
      <c r="D39" s="25">
        <v>972778934.54999995</v>
      </c>
      <c r="E39" s="43">
        <v>1217487847.6199999</v>
      </c>
      <c r="F39" s="27">
        <f t="shared" si="4"/>
        <v>-140869916.87000012</v>
      </c>
      <c r="G39" s="27">
        <f t="shared" si="5"/>
        <v>89.6293951010108</v>
      </c>
      <c r="H39" s="27">
        <f t="shared" si="6"/>
        <v>244708913.06999993</v>
      </c>
      <c r="I39" s="27">
        <f t="shared" si="7"/>
        <v>125.15565503926136</v>
      </c>
      <c r="J39" s="25">
        <v>118016051.69999999</v>
      </c>
      <c r="K39" s="25">
        <f t="shared" si="8"/>
        <v>-1240341712.79</v>
      </c>
      <c r="L39" s="25">
        <f t="shared" si="9"/>
        <v>8.6881420186315577</v>
      </c>
      <c r="M39" s="25">
        <f t="shared" si="10"/>
        <v>-854762882.8499999</v>
      </c>
      <c r="N39" s="25">
        <f t="shared" si="11"/>
        <v>12.131846970410939</v>
      </c>
      <c r="O39" s="25">
        <v>119023081.42</v>
      </c>
      <c r="P39" s="25">
        <f t="shared" si="12"/>
        <v>-1239334683.0699999</v>
      </c>
      <c r="Q39" s="25">
        <f t="shared" si="13"/>
        <v>8.7622778425157843</v>
      </c>
      <c r="R39" s="25">
        <f t="shared" si="14"/>
        <v>-853755853.13</v>
      </c>
      <c r="S39" s="25">
        <f t="shared" si="15"/>
        <v>12.235367892198362</v>
      </c>
    </row>
    <row r="40" spans="1:19" s="15" customFormat="1" ht="31.5" x14ac:dyDescent="0.25">
      <c r="A40" s="50" t="s">
        <v>51</v>
      </c>
      <c r="B40" s="39" t="s">
        <v>50</v>
      </c>
      <c r="C40" s="34">
        <v>1534840544.9000001</v>
      </c>
      <c r="D40" s="25">
        <v>1776625038.52</v>
      </c>
      <c r="E40" s="43">
        <v>1977919831.24</v>
      </c>
      <c r="F40" s="27">
        <f t="shared" si="4"/>
        <v>443079286.33999991</v>
      </c>
      <c r="G40" s="27">
        <f t="shared" si="5"/>
        <v>128.86809889224475</v>
      </c>
      <c r="H40" s="27">
        <f t="shared" si="6"/>
        <v>201294792.72000003</v>
      </c>
      <c r="I40" s="27">
        <f t="shared" si="7"/>
        <v>111.33017875779161</v>
      </c>
      <c r="J40" s="25">
        <v>2051215811.6099999</v>
      </c>
      <c r="K40" s="25">
        <f t="shared" si="8"/>
        <v>516375266.7099998</v>
      </c>
      <c r="L40" s="25">
        <f t="shared" si="9"/>
        <v>133.6435774013022</v>
      </c>
      <c r="M40" s="25">
        <f t="shared" si="10"/>
        <v>274590773.08999991</v>
      </c>
      <c r="N40" s="25">
        <f t="shared" si="11"/>
        <v>115.45575274109304</v>
      </c>
      <c r="O40" s="25">
        <v>2134049264.03</v>
      </c>
      <c r="P40" s="25">
        <f t="shared" si="12"/>
        <v>599208719.12999988</v>
      </c>
      <c r="Q40" s="25">
        <f t="shared" si="13"/>
        <v>139.04045414496397</v>
      </c>
      <c r="R40" s="25">
        <f t="shared" si="14"/>
        <v>357424225.50999999</v>
      </c>
      <c r="S40" s="25">
        <f t="shared" si="15"/>
        <v>120.118157616857</v>
      </c>
    </row>
    <row r="41" spans="1:19" s="15" customFormat="1" ht="22.5" customHeight="1" x14ac:dyDescent="0.25">
      <c r="A41" s="22" t="s">
        <v>3</v>
      </c>
      <c r="B41" s="39" t="s">
        <v>52</v>
      </c>
      <c r="C41" s="34">
        <v>375288214.92000002</v>
      </c>
      <c r="D41" s="25">
        <v>452196193.95999998</v>
      </c>
      <c r="E41" s="43">
        <v>202136548.80000001</v>
      </c>
      <c r="F41" s="27">
        <f t="shared" si="4"/>
        <v>-173151666.12</v>
      </c>
      <c r="G41" s="27">
        <f t="shared" si="5"/>
        <v>53.861683038218864</v>
      </c>
      <c r="H41" s="27">
        <f t="shared" si="6"/>
        <v>-250059645.15999997</v>
      </c>
      <c r="I41" s="27">
        <f t="shared" si="7"/>
        <v>44.701072565391925</v>
      </c>
      <c r="J41" s="25">
        <v>202136548.80000001</v>
      </c>
      <c r="K41" s="25">
        <f t="shared" si="8"/>
        <v>-173151666.12</v>
      </c>
      <c r="L41" s="25">
        <f t="shared" si="9"/>
        <v>53.861683038218864</v>
      </c>
      <c r="M41" s="25">
        <f t="shared" si="10"/>
        <v>-250059645.15999997</v>
      </c>
      <c r="N41" s="25">
        <f t="shared" si="11"/>
        <v>44.701072565391925</v>
      </c>
      <c r="O41" s="49">
        <v>202136548.80000001</v>
      </c>
      <c r="P41" s="25">
        <f t="shared" si="12"/>
        <v>-173151666.12</v>
      </c>
      <c r="Q41" s="25">
        <f t="shared" si="13"/>
        <v>53.861683038218864</v>
      </c>
      <c r="R41" s="25">
        <f t="shared" si="14"/>
        <v>-250059645.15999997</v>
      </c>
      <c r="S41" s="25">
        <f t="shared" si="15"/>
        <v>44.701072565391925</v>
      </c>
    </row>
    <row r="42" spans="1:19" s="15" customFormat="1" ht="50.25" customHeight="1" x14ac:dyDescent="0.25">
      <c r="A42" s="22" t="s">
        <v>71</v>
      </c>
      <c r="B42" s="23" t="s">
        <v>74</v>
      </c>
      <c r="C42" s="34">
        <v>424568.5</v>
      </c>
      <c r="D42" s="25">
        <v>0</v>
      </c>
      <c r="E42" s="43">
        <v>0</v>
      </c>
      <c r="F42" s="27">
        <f t="shared" si="4"/>
        <v>-424568.5</v>
      </c>
      <c r="G42" s="27">
        <f t="shared" si="5"/>
        <v>0</v>
      </c>
      <c r="H42" s="27">
        <f t="shared" ref="H42" si="112">E42-D42</f>
        <v>0</v>
      </c>
      <c r="I42" s="27"/>
      <c r="J42" s="43">
        <v>0</v>
      </c>
      <c r="K42" s="25">
        <f t="shared" si="8"/>
        <v>-424568.5</v>
      </c>
      <c r="L42" s="25">
        <f t="shared" si="9"/>
        <v>0</v>
      </c>
      <c r="M42" s="25">
        <f t="shared" ref="M42" si="113">J42-D42</f>
        <v>0</v>
      </c>
      <c r="N42" s="25"/>
      <c r="O42" s="43">
        <v>0</v>
      </c>
      <c r="P42" s="25">
        <f t="shared" si="12"/>
        <v>-424568.5</v>
      </c>
      <c r="Q42" s="25">
        <f t="shared" si="13"/>
        <v>0</v>
      </c>
      <c r="R42" s="25">
        <f t="shared" ref="R42" si="114">O42-D42</f>
        <v>0</v>
      </c>
      <c r="S42" s="25"/>
    </row>
    <row r="43" spans="1:19" s="15" customFormat="1" ht="35.25" customHeight="1" x14ac:dyDescent="0.25">
      <c r="A43" s="22" t="s">
        <v>53</v>
      </c>
      <c r="B43" s="23" t="s">
        <v>89</v>
      </c>
      <c r="C43" s="24">
        <v>5879220</v>
      </c>
      <c r="D43" s="25">
        <v>5637500</v>
      </c>
      <c r="E43" s="26">
        <v>9782000</v>
      </c>
      <c r="F43" s="27">
        <f t="shared" si="4"/>
        <v>3902780</v>
      </c>
      <c r="G43" s="27">
        <f t="shared" si="5"/>
        <v>166.3826153809519</v>
      </c>
      <c r="H43" s="27">
        <f t="shared" si="6"/>
        <v>4144500</v>
      </c>
      <c r="I43" s="27">
        <f t="shared" si="7"/>
        <v>173.51662971175165</v>
      </c>
      <c r="J43" s="26">
        <v>6120000</v>
      </c>
      <c r="K43" s="25">
        <f t="shared" si="8"/>
        <v>240780</v>
      </c>
      <c r="L43" s="25">
        <f t="shared" si="9"/>
        <v>104.09544123200017</v>
      </c>
      <c r="M43" s="25">
        <f t="shared" si="10"/>
        <v>482500</v>
      </c>
      <c r="N43" s="25">
        <f t="shared" si="11"/>
        <v>108.55875831485588</v>
      </c>
      <c r="O43" s="26">
        <v>6220000</v>
      </c>
      <c r="P43" s="25">
        <f t="shared" si="12"/>
        <v>340780</v>
      </c>
      <c r="Q43" s="25">
        <f t="shared" si="13"/>
        <v>105.79634713448382</v>
      </c>
      <c r="R43" s="25">
        <f t="shared" si="14"/>
        <v>582500</v>
      </c>
      <c r="S43" s="25">
        <f t="shared" si="15"/>
        <v>110.33259423503326</v>
      </c>
    </row>
    <row r="44" spans="1:19" s="15" customFormat="1" ht="47.25" x14ac:dyDescent="0.25">
      <c r="A44" s="22" t="s">
        <v>55</v>
      </c>
      <c r="B44" s="51" t="s">
        <v>54</v>
      </c>
      <c r="C44" s="24">
        <v>1161092.1100000001</v>
      </c>
      <c r="D44" s="25">
        <v>183509.41</v>
      </c>
      <c r="E44" s="43">
        <v>0</v>
      </c>
      <c r="F44" s="27">
        <f t="shared" si="4"/>
        <v>-1161092.1100000001</v>
      </c>
      <c r="G44" s="27">
        <f t="shared" si="5"/>
        <v>0</v>
      </c>
      <c r="H44" s="27">
        <f t="shared" si="6"/>
        <v>-183509.41</v>
      </c>
      <c r="I44" s="27">
        <f t="shared" si="7"/>
        <v>0</v>
      </c>
      <c r="J44" s="43">
        <v>0</v>
      </c>
      <c r="K44" s="25">
        <f t="shared" si="8"/>
        <v>-1161092.1100000001</v>
      </c>
      <c r="L44" s="25">
        <f t="shared" si="9"/>
        <v>0</v>
      </c>
      <c r="M44" s="25">
        <f t="shared" si="10"/>
        <v>-183509.41</v>
      </c>
      <c r="N44" s="25">
        <f t="shared" si="11"/>
        <v>0</v>
      </c>
      <c r="O44" s="43">
        <v>0</v>
      </c>
      <c r="P44" s="25">
        <f t="shared" si="12"/>
        <v>-1161092.1100000001</v>
      </c>
      <c r="Q44" s="25">
        <f t="shared" si="13"/>
        <v>0</v>
      </c>
      <c r="R44" s="25">
        <f t="shared" si="14"/>
        <v>-183509.41</v>
      </c>
      <c r="S44" s="25">
        <f t="shared" si="15"/>
        <v>0</v>
      </c>
    </row>
    <row r="45" spans="1:19" s="15" customFormat="1" ht="63.75" customHeight="1" x14ac:dyDescent="0.25">
      <c r="A45" s="22" t="s">
        <v>56</v>
      </c>
      <c r="B45" s="51" t="s">
        <v>72</v>
      </c>
      <c r="C45" s="34">
        <v>-1501470.27</v>
      </c>
      <c r="D45" s="25">
        <v>-381441.01</v>
      </c>
      <c r="E45" s="43">
        <v>0</v>
      </c>
      <c r="F45" s="27">
        <f t="shared" ref="F45" si="115">E45-C45</f>
        <v>1501470.27</v>
      </c>
      <c r="G45" s="27">
        <f t="shared" si="5"/>
        <v>0</v>
      </c>
      <c r="H45" s="27">
        <f t="shared" ref="H45" si="116">E45-D45</f>
        <v>381441.01</v>
      </c>
      <c r="I45" s="27">
        <f t="shared" si="7"/>
        <v>0</v>
      </c>
      <c r="J45" s="43">
        <v>0</v>
      </c>
      <c r="K45" s="25">
        <f t="shared" ref="K45" si="117">J45-C45</f>
        <v>1501470.27</v>
      </c>
      <c r="L45" s="25">
        <f t="shared" si="9"/>
        <v>0</v>
      </c>
      <c r="M45" s="25">
        <f t="shared" ref="M45" si="118">J45-D45</f>
        <v>381441.01</v>
      </c>
      <c r="N45" s="25">
        <f t="shared" si="11"/>
        <v>0</v>
      </c>
      <c r="O45" s="43">
        <v>0</v>
      </c>
      <c r="P45" s="25">
        <f t="shared" ref="P45" si="119">O45-C45</f>
        <v>1501470.27</v>
      </c>
      <c r="Q45" s="25">
        <f t="shared" si="13"/>
        <v>0</v>
      </c>
      <c r="R45" s="25">
        <f t="shared" ref="R45" si="120">O45-D45</f>
        <v>381441.01</v>
      </c>
      <c r="S45" s="25">
        <f t="shared" si="15"/>
        <v>0</v>
      </c>
    </row>
    <row r="46" spans="1:19" s="15" customFormat="1" ht="15.75" x14ac:dyDescent="0.25">
      <c r="A46" s="31" t="s">
        <v>0</v>
      </c>
      <c r="B46" s="35"/>
      <c r="C46" s="36">
        <f>C6+C18+C37</f>
        <v>5680917793.8899994</v>
      </c>
      <c r="D46" s="36">
        <f>D6+D18+D37</f>
        <v>5475695228.7699995</v>
      </c>
      <c r="E46" s="36">
        <f>E6+E18+E37</f>
        <v>6009237477.6599998</v>
      </c>
      <c r="F46" s="36">
        <f>F6+F18+F37</f>
        <v>328319683.76999968</v>
      </c>
      <c r="G46" s="18">
        <f t="shared" si="5"/>
        <v>105.77934227675532</v>
      </c>
      <c r="H46" s="36">
        <f>H6+H18+H37</f>
        <v>533542248.88999999</v>
      </c>
      <c r="I46" s="18">
        <f t="shared" si="7"/>
        <v>109.74382661194694</v>
      </c>
      <c r="J46" s="36">
        <f>J6+J18+J37</f>
        <v>4750726312.1100006</v>
      </c>
      <c r="K46" s="36">
        <f>K6+K18+K37</f>
        <v>-930191481.78000033</v>
      </c>
      <c r="L46" s="19">
        <f t="shared" si="9"/>
        <v>83.626035166704085</v>
      </c>
      <c r="M46" s="36">
        <f>M6+M18+M37</f>
        <v>-724968916.65999985</v>
      </c>
      <c r="N46" s="19">
        <f t="shared" si="11"/>
        <v>86.760239816655243</v>
      </c>
      <c r="O46" s="36">
        <f>O6+O18+O37</f>
        <v>4933536994.25</v>
      </c>
      <c r="P46" s="36">
        <f>P6+P18+P37</f>
        <v>-747380799.63999999</v>
      </c>
      <c r="Q46" s="19">
        <f t="shared" si="13"/>
        <v>86.844013119784449</v>
      </c>
      <c r="R46" s="36">
        <f>R6+R18+R37</f>
        <v>-542158234.51999998</v>
      </c>
      <c r="S46" s="19">
        <f t="shared" si="15"/>
        <v>90.09882376814123</v>
      </c>
    </row>
    <row r="48" spans="1:19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2" s="3" customFormat="1" x14ac:dyDescent="0.25">
      <c r="B49" s="4"/>
    </row>
  </sheetData>
  <mergeCells count="14">
    <mergeCell ref="P3:Q3"/>
    <mergeCell ref="R3:S3"/>
    <mergeCell ref="O3:O4"/>
    <mergeCell ref="J3:J4"/>
    <mergeCell ref="A3:A4"/>
    <mergeCell ref="B3:B4"/>
    <mergeCell ref="C3:C4"/>
    <mergeCell ref="D3:D4"/>
    <mergeCell ref="E3:E4"/>
    <mergeCell ref="F3:G3"/>
    <mergeCell ref="H3:I3"/>
    <mergeCell ref="K3:L3"/>
    <mergeCell ref="M3:N3"/>
    <mergeCell ref="A1:L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2023-11-02T06:46:41Z</dcterms:modified>
</cp:coreProperties>
</file>