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O16" i="1"/>
  <c r="O15" i="1"/>
  <c r="O14" i="1"/>
  <c r="O13" i="1"/>
  <c r="L12" i="1"/>
  <c r="M12" i="1" s="1"/>
  <c r="O12" i="1"/>
  <c r="N12" i="1"/>
  <c r="N13" i="1"/>
  <c r="M21" i="1"/>
  <c r="L19" i="1"/>
  <c r="M19" i="1" s="1"/>
  <c r="L13" i="1"/>
  <c r="L16" i="1"/>
  <c r="M16" i="1" s="1"/>
  <c r="M20" i="1"/>
  <c r="M18" i="1"/>
  <c r="M17" i="1"/>
  <c r="M15" i="1"/>
  <c r="M14" i="1"/>
  <c r="M13" i="1"/>
  <c r="K21" i="1"/>
  <c r="K20" i="1"/>
  <c r="K19" i="1"/>
  <c r="K18" i="1"/>
  <c r="K17" i="1"/>
  <c r="K16" i="1"/>
  <c r="K15" i="1"/>
  <c r="K14" i="1"/>
  <c r="K13" i="1"/>
  <c r="K12" i="1"/>
  <c r="J12" i="1"/>
  <c r="J16" i="1"/>
  <c r="H13" i="1"/>
  <c r="H12" i="1"/>
  <c r="F12" i="1"/>
  <c r="F13" i="1"/>
  <c r="E21" i="1" l="1"/>
  <c r="E20" i="1"/>
  <c r="E19" i="1"/>
  <c r="E18" i="1"/>
  <c r="E17" i="1"/>
  <c r="E16" i="1"/>
  <c r="E12" i="1"/>
  <c r="D12" i="1"/>
  <c r="C12" i="1"/>
  <c r="C16" i="1"/>
  <c r="D16" i="1"/>
  <c r="F16" i="1"/>
  <c r="H16" i="1"/>
  <c r="N16" i="1"/>
  <c r="G17" i="1"/>
  <c r="I17" i="1"/>
  <c r="G18" i="1"/>
  <c r="I18" i="1"/>
  <c r="I16" i="1" l="1"/>
  <c r="G16" i="1"/>
  <c r="N19" i="1"/>
  <c r="I21" i="1" l="1"/>
  <c r="I20" i="1"/>
  <c r="H19" i="1"/>
  <c r="I19" i="1" l="1"/>
  <c r="J19" i="1"/>
  <c r="G21" i="1"/>
  <c r="G20" i="1"/>
  <c r="F19" i="1"/>
  <c r="D19" i="1"/>
  <c r="C19" i="1"/>
  <c r="G12" i="1" l="1"/>
  <c r="I12" i="1"/>
  <c r="G19" i="1"/>
</calcChain>
</file>

<file path=xl/sharedStrings.xml><?xml version="1.0" encoding="utf-8"?>
<sst xmlns="http://schemas.openxmlformats.org/spreadsheetml/2006/main" count="44" uniqueCount="44">
  <si>
    <t>Источники финансирования дефицита бюджета Артемовского городского округа по кодам бюджетной классификации Российской Федерации</t>
  </si>
  <si>
    <t>Код бюджетой классификации Российской Федерации</t>
  </si>
  <si>
    <t>Наименование показателя</t>
  </si>
  <si>
    <t>Отклонение                     (+, -)                              гр.4 - гр.3</t>
  </si>
  <si>
    <t>Отклонение                     (+, -)                              гр.6 - гр.4</t>
  </si>
  <si>
    <t>Отклонение                     (+, -)                                       гр.8 - гр.6</t>
  </si>
  <si>
    <t>Отклонение  (+, -)             гр.10 - гр.8</t>
  </si>
  <si>
    <t>01 00 00 00 00 0000 000</t>
  </si>
  <si>
    <t>ИСТОЧНИКИ ВНУТРЕННЕГО ФИНАНСИРОВАНИЯ ДЕФИЦИТА БЮДЖЕТА</t>
  </si>
  <si>
    <t>01 05 00 00 00 0000 000</t>
  </si>
  <si>
    <t>Изменение остатков  средств на счетах по учету средств бюджетов</t>
  </si>
  <si>
    <t>01 05 02 01 04 0000 510</t>
  </si>
  <si>
    <t>01 05 02 01 04 0000 610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</si>
  <si>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</si>
  <si>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</si>
  <si>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01 03 01 00 00 0000 000</t>
  </si>
  <si>
    <t>01 03 01 00 04 0000 710</t>
  </si>
  <si>
    <t>01 03 01 00 04 0000 810</t>
  </si>
  <si>
    <t xml:space="preserve">Привлечение кредитов из других бюджетов бюджетной системы Российской Федерации бюджетами городских округов в валюте Российской Федерации </t>
  </si>
  <si>
    <t xml:space="preserve">Бюджетные кредиты из других бюджетов бюджетной системы Российской Федерации в валюте Российской Федерации </t>
  </si>
  <si>
    <t>Сводная бюджетная роспись по источникам финансирования дефицита бюджета Аго на 31.12.2022</t>
  </si>
  <si>
    <t>рублей</t>
  </si>
  <si>
    <t>в разрезе принятых решений Думы Артемовского городского округа по внесению изменений в бюджет Артемовского городского округа в  2023 году</t>
  </si>
  <si>
    <t>Решение Думы АГО от 08.12.2022  № 52 (первоначальный бюджет)</t>
  </si>
  <si>
    <t xml:space="preserve">Погашение бюджетами городских округов кредитов из других бюджетов бюджетной системы Российской Федерации в валюте Российской Федерации </t>
  </si>
  <si>
    <t>Решение Думы АГО от 28.02.2023 № 75 (внесение изменений)</t>
  </si>
  <si>
    <t>Решение Думы АГО от 26.05.2023 № 142 (внесение изменений)</t>
  </si>
  <si>
    <t>01 02 00 00 00 0000 000</t>
  </si>
  <si>
    <t>Кредиты от кредитных организаций в валюте Российской Федерации</t>
  </si>
  <si>
    <t>01 02 00 00 04 0000 710</t>
  </si>
  <si>
    <t>Привлечение городскими округами кредитов от кредитных организаций в валюте Российской Федерации</t>
  </si>
  <si>
    <t>01 02 00 00 04 0000 810</t>
  </si>
  <si>
    <t>Погашение городскими округами кредитов от кредитных организаций в валюте Российской Федерации</t>
  </si>
  <si>
    <t>Решение Думы АГО от 22.08.2023 № 185 (внесение изменений)</t>
  </si>
  <si>
    <t>Решение Думы АГО от 28.09.2023 № 189 (внесение изменений)</t>
  </si>
  <si>
    <t>Отклонение  (+, -)             гр.12 - гр.10</t>
  </si>
  <si>
    <t>Решение Думы АГО от 05.12.2023 № 228 (внесение изменений)</t>
  </si>
  <si>
    <t>Отклонение (+,-) гр. 14-гр. 12</t>
  </si>
  <si>
    <r>
      <rPr>
        <b/>
        <sz val="12"/>
        <color theme="1"/>
        <rFont val="Times New Roman"/>
        <family val="1"/>
        <charset val="204"/>
      </rPr>
      <t xml:space="preserve">Отклонение по графе 5  в сумме  243 713 084,64 руб.  </t>
    </r>
    <r>
      <rPr>
        <sz val="12"/>
        <color theme="1"/>
        <rFont val="Times New Roman"/>
        <family val="1"/>
        <charset val="204"/>
      </rPr>
      <t xml:space="preserve">- основную долю  (243 713 084,64 руб.) составляет остаток  средств местного бюджета, сложившийся по состоянию  на 01.01.2023 года  на едином счете бюджета  и распределенный в 2023 году  по направлениям расходов бюджета Артемовского городского округа;   </t>
    </r>
  </si>
  <si>
    <r>
      <rPr>
        <b/>
        <sz val="12"/>
        <rFont val="Times New Roman"/>
        <family val="1"/>
        <charset val="204"/>
      </rPr>
      <t>Отклонение по графе 7 в сумме 69 999 996,00 руб.</t>
    </r>
    <r>
      <rPr>
        <sz val="12"/>
        <rFont val="Times New Roman"/>
        <family val="1"/>
        <charset val="204"/>
      </rPr>
      <t xml:space="preserve">  в связи с планируемым привлечением  в бюджет Артемовского городского округа  кредита от кредитных организаций Российской Федерации </t>
    </r>
  </si>
  <si>
    <r>
      <rPr>
        <b/>
        <sz val="12"/>
        <color theme="1"/>
        <rFont val="Times New Roman"/>
        <family val="1"/>
        <charset val="204"/>
      </rPr>
      <t>Отклонение по графе 9 в сумме  - 70 000 000,00</t>
    </r>
    <r>
      <rPr>
        <sz val="12"/>
        <color theme="1"/>
        <rFont val="Times New Roman"/>
        <family val="1"/>
        <charset val="204"/>
      </rPr>
      <t xml:space="preserve"> - в связи  отменой привлечения кредита от кредитных организаций Росиийской Федерации, источником покрытия дефицита бюджета являются изменение остаток средств на счетах по учету средств бюджетов. </t>
    </r>
  </si>
  <si>
    <r>
      <t>Отклонение по графе 11 в сумме -25 800 000,00 руб. в</t>
    </r>
    <r>
      <rPr>
        <sz val="12"/>
        <color theme="1"/>
        <rFont val="Times New Roman"/>
        <family val="1"/>
        <charset val="204"/>
      </rPr>
      <t xml:space="preserve"> результате предлагаемой корректировки размер дефицита бюджета Артемовского городского округа уменьшился в связи с запланированным досрочным погашением бюджетного кредита в сумме 25 800 000,00 руб. (по сроку гашения 2024 года) источником покрытия дефицита бюджета являются изменение остаток средств на счетах по учету средств бюджетов. </t>
    </r>
  </si>
  <si>
    <r>
      <rPr>
        <b/>
        <sz val="12"/>
        <color theme="1"/>
        <rFont val="Times New Roman"/>
        <family val="1"/>
        <charset val="204"/>
      </rPr>
      <t>Отклонение по графе 13 в сумме - 65 857 318,95 руб. -</t>
    </r>
    <r>
      <rPr>
        <sz val="12"/>
        <color theme="1"/>
        <rFont val="Times New Roman"/>
        <family val="1"/>
        <charset val="204"/>
      </rPr>
      <t xml:space="preserve"> в связи с поступлением в бюджет Артемовского городского округа межбюджетных трансфертов в виде дотации  бюджетам городских округов на поддержку мер по обеспечению сбалансированности бюджетов, корректировке в сторону увеличения налоговых и неналоговых доходов, а также уменьшения расходов, запланированных за счет средств местного бюджета в бюджете Артемовского городского округа на 2023 год.   </t>
    </r>
  </si>
  <si>
    <r>
      <rPr>
        <b/>
        <sz val="12"/>
        <color theme="1"/>
        <rFont val="Times New Roman"/>
        <family val="1"/>
        <charset val="204"/>
      </rPr>
      <t>Отклонение по графе 15 в сумме - 74 808 057,74 руб.</t>
    </r>
    <r>
      <rPr>
        <sz val="12"/>
        <color theme="1"/>
        <rFont val="Times New Roman"/>
        <family val="1"/>
        <charset val="204"/>
      </rPr>
      <t xml:space="preserve"> - в результате уточнения бюджета Артемовского городского округа  по уменьшению  объема межбюджетных трансфертов из вышестоящего бюджета.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</si>
</sst>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4" fillId="0" borderId="0">
      <alignment vertical="top" wrapText="1"/>
    </xf>
    <xf numFmtId="164" fontId="4" fillId="0" borderId="0">
      <alignment vertical="top" wrapText="1"/>
    </xf>
    <xf numFmtId="164" fontId="4" fillId="0" borderId="0">
      <alignment vertical="top" wrapText="1"/>
    </xf>
  </cellStyleXfs>
  <cellXfs count="101">
    <xf numFmtId="0" fontId="0" fillId="0" borderId="0" xfId="0"/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vertical="top"/>
    </xf>
    <xf numFmtId="4" fontId="1" fillId="0" borderId="7" xfId="0" applyNumberFormat="1" applyFont="1" applyBorder="1" applyAlignment="1">
      <alignment vertical="top"/>
    </xf>
    <xf numFmtId="4" fontId="1" fillId="0" borderId="6" xfId="0" applyNumberFormat="1" applyFont="1" applyBorder="1" applyAlignment="1">
      <alignment vertical="top"/>
    </xf>
    <xf numFmtId="4" fontId="3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4" fontId="1" fillId="0" borderId="7" xfId="0" applyNumberFormat="1" applyFont="1" applyFill="1" applyBorder="1" applyAlignment="1">
      <alignment vertical="top"/>
    </xf>
    <xf numFmtId="4" fontId="3" fillId="3" borderId="1" xfId="0" applyNumberFormat="1" applyFont="1" applyFill="1" applyBorder="1" applyAlignment="1">
      <alignment vertical="top"/>
    </xf>
    <xf numFmtId="4" fontId="1" fillId="3" borderId="7" xfId="0" applyNumberFormat="1" applyFont="1" applyFill="1" applyBorder="1" applyAlignment="1">
      <alignment vertical="top"/>
    </xf>
    <xf numFmtId="4" fontId="1" fillId="3" borderId="6" xfId="0" applyNumberFormat="1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0" fontId="2" fillId="3" borderId="11" xfId="0" applyFont="1" applyFill="1" applyBorder="1" applyAlignment="1">
      <alignment horizontal="center" vertical="top" wrapText="1"/>
    </xf>
    <xf numFmtId="4" fontId="3" fillId="3" borderId="11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center"/>
    </xf>
    <xf numFmtId="4" fontId="3" fillId="0" borderId="19" xfId="0" applyNumberFormat="1" applyFont="1" applyBorder="1" applyAlignment="1">
      <alignment vertical="top"/>
    </xf>
    <xf numFmtId="0" fontId="2" fillId="3" borderId="1" xfId="0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left" wrapText="1"/>
    </xf>
    <xf numFmtId="0" fontId="5" fillId="0" borderId="0" xfId="0" applyFont="1" applyFill="1" applyAlignment="1">
      <alignment wrapText="1"/>
    </xf>
    <xf numFmtId="0" fontId="1" fillId="0" borderId="0" xfId="0" applyFont="1" applyFill="1" applyAlignment="1">
      <alignment vertical="top" wrapText="1"/>
    </xf>
    <xf numFmtId="0" fontId="0" fillId="0" borderId="0" xfId="0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4" fontId="3" fillId="0" borderId="11" xfId="0" applyNumberFormat="1" applyFont="1" applyFill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1" fillId="0" borderId="0" xfId="0" applyFont="1" applyFill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4" fontId="1" fillId="0" borderId="15" xfId="0" applyNumberFormat="1" applyFont="1" applyFill="1" applyBorder="1" applyAlignment="1">
      <alignment vertical="top"/>
    </xf>
    <xf numFmtId="0" fontId="2" fillId="0" borderId="8" xfId="0" applyFont="1" applyBorder="1" applyAlignment="1">
      <alignment horizontal="center"/>
    </xf>
    <xf numFmtId="4" fontId="3" fillId="2" borderId="11" xfId="0" applyNumberFormat="1" applyFont="1" applyFill="1" applyBorder="1" applyAlignment="1">
      <alignment vertical="top"/>
    </xf>
    <xf numFmtId="4" fontId="3" fillId="0" borderId="11" xfId="0" applyNumberFormat="1" applyFont="1" applyBorder="1" applyAlignment="1">
      <alignment vertical="top"/>
    </xf>
    <xf numFmtId="4" fontId="1" fillId="0" borderId="15" xfId="0" applyNumberFormat="1" applyFont="1" applyBorder="1" applyAlignment="1">
      <alignment vertical="top"/>
    </xf>
    <xf numFmtId="4" fontId="1" fillId="0" borderId="16" xfId="0" applyNumberFormat="1" applyFont="1" applyBorder="1" applyAlignment="1">
      <alignment vertical="top"/>
    </xf>
    <xf numFmtId="0" fontId="2" fillId="0" borderId="21" xfId="0" applyFont="1" applyFill="1" applyBorder="1" applyAlignment="1">
      <alignment horizontal="center" vertical="top" wrapText="1"/>
    </xf>
    <xf numFmtId="4" fontId="3" fillId="0" borderId="21" xfId="0" applyNumberFormat="1" applyFont="1" applyFill="1" applyBorder="1" applyAlignment="1">
      <alignment vertical="top"/>
    </xf>
    <xf numFmtId="4" fontId="1" fillId="0" borderId="12" xfId="0" applyNumberFormat="1" applyFont="1" applyFill="1" applyBorder="1" applyAlignment="1">
      <alignment vertical="top"/>
    </xf>
    <xf numFmtId="4" fontId="1" fillId="0" borderId="13" xfId="0" applyNumberFormat="1" applyFont="1" applyFill="1" applyBorder="1" applyAlignment="1">
      <alignment vertical="top"/>
    </xf>
    <xf numFmtId="0" fontId="2" fillId="3" borderId="5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4" fontId="3" fillId="3" borderId="6" xfId="0" applyNumberFormat="1" applyFont="1" applyFill="1" applyBorder="1" applyAlignment="1">
      <alignment vertical="top"/>
    </xf>
    <xf numFmtId="0" fontId="2" fillId="3" borderId="23" xfId="0" applyFont="1" applyFill="1" applyBorder="1" applyAlignment="1">
      <alignment horizontal="center" vertical="top" wrapText="1"/>
    </xf>
    <xf numFmtId="4" fontId="3" fillId="3" borderId="7" xfId="0" applyNumberFormat="1" applyFont="1" applyFill="1" applyBorder="1" applyAlignment="1">
      <alignment vertical="top"/>
    </xf>
    <xf numFmtId="0" fontId="1" fillId="0" borderId="2" xfId="0" applyFont="1" applyFill="1" applyBorder="1" applyAlignment="1">
      <alignment horizontal="center" vertical="top"/>
    </xf>
    <xf numFmtId="4" fontId="3" fillId="0" borderId="2" xfId="0" applyNumberFormat="1" applyFont="1" applyFill="1" applyBorder="1" applyAlignment="1">
      <alignment vertical="top"/>
    </xf>
    <xf numFmtId="4" fontId="3" fillId="3" borderId="2" xfId="0" applyNumberFormat="1" applyFont="1" applyFill="1" applyBorder="1" applyAlignment="1">
      <alignment vertical="top"/>
    </xf>
    <xf numFmtId="4" fontId="3" fillId="0" borderId="8" xfId="0" applyNumberFormat="1" applyFont="1" applyFill="1" applyBorder="1" applyAlignment="1">
      <alignment vertical="top"/>
    </xf>
    <xf numFmtId="4" fontId="3" fillId="3" borderId="23" xfId="0" applyNumberFormat="1" applyFont="1" applyFill="1" applyBorder="1" applyAlignment="1">
      <alignment vertical="top"/>
    </xf>
    <xf numFmtId="4" fontId="3" fillId="0" borderId="20" xfId="0" applyNumberFormat="1" applyFont="1" applyFill="1" applyBorder="1" applyAlignment="1">
      <alignment vertical="top"/>
    </xf>
    <xf numFmtId="0" fontId="1" fillId="0" borderId="15" xfId="0" applyFont="1" applyFill="1" applyBorder="1" applyAlignment="1">
      <alignment horizontal="center" vertical="top"/>
    </xf>
    <xf numFmtId="0" fontId="1" fillId="0" borderId="24" xfId="0" applyFont="1" applyBorder="1" applyAlignment="1">
      <alignment wrapText="1"/>
    </xf>
    <xf numFmtId="4" fontId="1" fillId="0" borderId="25" xfId="0" applyNumberFormat="1" applyFont="1" applyFill="1" applyBorder="1" applyAlignment="1">
      <alignment vertical="top"/>
    </xf>
    <xf numFmtId="4" fontId="3" fillId="3" borderId="4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1" fillId="0" borderId="26" xfId="0" applyFont="1" applyFill="1" applyBorder="1" applyAlignment="1">
      <alignment horizontal="center" vertical="top"/>
    </xf>
    <xf numFmtId="0" fontId="1" fillId="0" borderId="17" xfId="0" applyFont="1" applyBorder="1" applyAlignment="1">
      <alignment vertical="top" wrapText="1"/>
    </xf>
    <xf numFmtId="4" fontId="1" fillId="0" borderId="27" xfId="0" applyNumberFormat="1" applyFont="1" applyFill="1" applyBorder="1" applyAlignment="1">
      <alignment vertical="top"/>
    </xf>
    <xf numFmtId="4" fontId="1" fillId="0" borderId="23" xfId="0" applyNumberFormat="1" applyFont="1" applyFill="1" applyBorder="1" applyAlignment="1">
      <alignment vertical="top"/>
    </xf>
    <xf numFmtId="4" fontId="1" fillId="3" borderId="23" xfId="0" applyNumberFormat="1" applyFont="1" applyFill="1" applyBorder="1" applyAlignment="1">
      <alignment vertical="top"/>
    </xf>
    <xf numFmtId="4" fontId="1" fillId="0" borderId="26" xfId="0" applyNumberFormat="1" applyFont="1" applyFill="1" applyBorder="1" applyAlignment="1">
      <alignment vertical="top"/>
    </xf>
    <xf numFmtId="4" fontId="1" fillId="0" borderId="28" xfId="0" applyNumberFormat="1" applyFont="1" applyFill="1" applyBorder="1" applyAlignment="1">
      <alignment vertical="top"/>
    </xf>
    <xf numFmtId="4" fontId="1" fillId="0" borderId="23" xfId="0" applyNumberFormat="1" applyFont="1" applyBorder="1" applyAlignment="1">
      <alignment vertical="top"/>
    </xf>
    <xf numFmtId="0" fontId="3" fillId="0" borderId="21" xfId="0" applyFont="1" applyBorder="1" applyAlignment="1">
      <alignment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vertical="top" wrapText="1"/>
    </xf>
    <xf numFmtId="4" fontId="3" fillId="0" borderId="4" xfId="0" applyNumberFormat="1" applyFont="1" applyFill="1" applyBorder="1" applyAlignment="1">
      <alignment vertical="top"/>
    </xf>
    <xf numFmtId="4" fontId="3" fillId="0" borderId="10" xfId="0" applyNumberFormat="1" applyFont="1" applyFill="1" applyBorder="1" applyAlignment="1">
      <alignment vertical="top"/>
    </xf>
    <xf numFmtId="4" fontId="3" fillId="0" borderId="14" xfId="0" applyNumberFormat="1" applyFont="1" applyFill="1" applyBorder="1" applyAlignment="1">
      <alignment vertical="top"/>
    </xf>
    <xf numFmtId="0" fontId="3" fillId="0" borderId="1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topLeftCell="A22" zoomScale="90" zoomScaleNormal="90" workbookViewId="0">
      <selection activeCell="A28" sqref="A28"/>
    </sheetView>
  </sheetViews>
  <sheetFormatPr defaultRowHeight="15" x14ac:dyDescent="0.25"/>
  <cols>
    <col min="1" max="1" width="31.7109375" customWidth="1"/>
    <col min="2" max="2" width="29.28515625" customWidth="1"/>
    <col min="3" max="3" width="18.5703125" customWidth="1"/>
    <col min="4" max="4" width="17.85546875" customWidth="1"/>
    <col min="5" max="5" width="19" customWidth="1"/>
    <col min="6" max="6" width="20" customWidth="1"/>
    <col min="7" max="7" width="18.140625" customWidth="1"/>
    <col min="8" max="8" width="20.140625" customWidth="1"/>
    <col min="9" max="9" width="17.85546875" customWidth="1"/>
    <col min="10" max="10" width="20.85546875" customWidth="1"/>
    <col min="11" max="11" width="16.85546875" customWidth="1"/>
    <col min="12" max="12" width="21" style="1" customWidth="1"/>
    <col min="13" max="13" width="16.85546875" style="1" customWidth="1"/>
    <col min="14" max="14" width="18" customWidth="1"/>
    <col min="15" max="15" width="17" customWidth="1"/>
  </cols>
  <sheetData>
    <row r="2" spans="1:15" ht="15.75" x14ac:dyDescent="0.25">
      <c r="A2" s="37" t="s">
        <v>0</v>
      </c>
      <c r="B2" s="37"/>
      <c r="C2" s="37"/>
      <c r="D2" s="37"/>
      <c r="E2" s="37"/>
      <c r="F2" s="37"/>
      <c r="G2" s="37"/>
      <c r="H2" s="37"/>
      <c r="I2" s="38"/>
      <c r="J2" s="38"/>
      <c r="K2" s="38"/>
      <c r="L2" s="33"/>
      <c r="M2" s="33"/>
    </row>
    <row r="3" spans="1:15" ht="15.75" x14ac:dyDescent="0.25">
      <c r="A3" s="48" t="s">
        <v>22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35"/>
      <c r="M3" s="35"/>
    </row>
    <row r="6" spans="1:15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O6" t="s">
        <v>21</v>
      </c>
    </row>
    <row r="7" spans="1:15" ht="15" customHeight="1" x14ac:dyDescent="0.25">
      <c r="A7" s="42" t="s">
        <v>1</v>
      </c>
      <c r="B7" s="39" t="s">
        <v>2</v>
      </c>
      <c r="C7" s="42" t="s">
        <v>23</v>
      </c>
      <c r="D7" s="42" t="s">
        <v>25</v>
      </c>
      <c r="E7" s="45" t="s">
        <v>3</v>
      </c>
      <c r="F7" s="42" t="s">
        <v>26</v>
      </c>
      <c r="G7" s="45" t="s">
        <v>4</v>
      </c>
      <c r="H7" s="42" t="s">
        <v>33</v>
      </c>
      <c r="I7" s="45" t="s">
        <v>5</v>
      </c>
      <c r="J7" s="39" t="s">
        <v>34</v>
      </c>
      <c r="K7" s="67" t="s">
        <v>6</v>
      </c>
      <c r="L7" s="39" t="s">
        <v>36</v>
      </c>
      <c r="M7" s="67" t="s">
        <v>35</v>
      </c>
      <c r="N7" s="42" t="s">
        <v>20</v>
      </c>
      <c r="O7" s="49" t="s">
        <v>37</v>
      </c>
    </row>
    <row r="8" spans="1:15" x14ac:dyDescent="0.25">
      <c r="A8" s="43"/>
      <c r="B8" s="40"/>
      <c r="C8" s="43"/>
      <c r="D8" s="43"/>
      <c r="E8" s="46"/>
      <c r="F8" s="43"/>
      <c r="G8" s="46"/>
      <c r="H8" s="43"/>
      <c r="I8" s="46"/>
      <c r="J8" s="40"/>
      <c r="K8" s="68"/>
      <c r="L8" s="40"/>
      <c r="M8" s="68"/>
      <c r="N8" s="43"/>
      <c r="O8" s="50"/>
    </row>
    <row r="9" spans="1:15" x14ac:dyDescent="0.25">
      <c r="A9" s="43"/>
      <c r="B9" s="40"/>
      <c r="C9" s="43"/>
      <c r="D9" s="43"/>
      <c r="E9" s="46"/>
      <c r="F9" s="43"/>
      <c r="G9" s="46"/>
      <c r="H9" s="43"/>
      <c r="I9" s="46"/>
      <c r="J9" s="40"/>
      <c r="K9" s="68"/>
      <c r="L9" s="40"/>
      <c r="M9" s="68"/>
      <c r="N9" s="43"/>
      <c r="O9" s="50"/>
    </row>
    <row r="10" spans="1:15" ht="42" customHeight="1" thickBot="1" x14ac:dyDescent="0.3">
      <c r="A10" s="44"/>
      <c r="B10" s="41"/>
      <c r="C10" s="44"/>
      <c r="D10" s="44"/>
      <c r="E10" s="47"/>
      <c r="F10" s="44"/>
      <c r="G10" s="47"/>
      <c r="H10" s="44"/>
      <c r="I10" s="47"/>
      <c r="J10" s="41"/>
      <c r="K10" s="68"/>
      <c r="L10" s="41"/>
      <c r="M10" s="68"/>
      <c r="N10" s="44"/>
      <c r="O10" s="50"/>
    </row>
    <row r="11" spans="1:15" ht="15.75" thickBot="1" x14ac:dyDescent="0.3">
      <c r="A11" s="2">
        <v>1</v>
      </c>
      <c r="B11" s="4">
        <v>2</v>
      </c>
      <c r="C11" s="3">
        <v>3</v>
      </c>
      <c r="D11" s="3">
        <v>4</v>
      </c>
      <c r="E11" s="34">
        <v>5</v>
      </c>
      <c r="F11" s="3">
        <v>6</v>
      </c>
      <c r="G11" s="20">
        <v>7</v>
      </c>
      <c r="H11" s="3">
        <v>8</v>
      </c>
      <c r="I11" s="20">
        <v>9</v>
      </c>
      <c r="J11" s="58">
        <v>10</v>
      </c>
      <c r="K11" s="70">
        <v>11</v>
      </c>
      <c r="L11" s="63">
        <v>12</v>
      </c>
      <c r="M11" s="23">
        <v>13</v>
      </c>
      <c r="N11" s="25">
        <v>14</v>
      </c>
      <c r="O11" s="27">
        <v>15</v>
      </c>
    </row>
    <row r="12" spans="1:15" ht="63.75" thickBot="1" x14ac:dyDescent="0.3">
      <c r="A12" s="5" t="s">
        <v>7</v>
      </c>
      <c r="B12" s="6" t="s">
        <v>8</v>
      </c>
      <c r="C12" s="7">
        <f>SUM(C16,C19)</f>
        <v>142125000</v>
      </c>
      <c r="D12" s="7">
        <f>SUM(D11,D16,D19)</f>
        <v>385838088.63999939</v>
      </c>
      <c r="E12" s="17">
        <f>D12-C12</f>
        <v>243713088.63999939</v>
      </c>
      <c r="F12" s="7">
        <f>SUM(F13+F16+F19)</f>
        <v>455838084.63999939</v>
      </c>
      <c r="G12" s="17">
        <f t="shared" ref="G12:G18" si="0">F12-D12</f>
        <v>69999996</v>
      </c>
      <c r="H12" s="7">
        <f>H13+H16+H19</f>
        <v>385838084.63999939</v>
      </c>
      <c r="I12" s="17">
        <f t="shared" ref="I12:I18" si="1">H12-F12</f>
        <v>-70000000</v>
      </c>
      <c r="J12" s="59">
        <f>J13+J16+J19</f>
        <v>360038084.64000034</v>
      </c>
      <c r="K12" s="17">
        <f>J12-H12</f>
        <v>-25799999.999999046</v>
      </c>
      <c r="L12" s="64">
        <f>L13+L16+L19</f>
        <v>294180765.68999958</v>
      </c>
      <c r="M12" s="24">
        <f>L12-J12</f>
        <v>-65857318.950000763</v>
      </c>
      <c r="N12" s="7">
        <f>N13+N16+N19</f>
        <v>219372707.94999981</v>
      </c>
      <c r="O12" s="17">
        <f>N12-L12</f>
        <v>-74808057.739999771</v>
      </c>
    </row>
    <row r="13" spans="1:15" s="1" customFormat="1" ht="51.75" customHeight="1" thickBot="1" x14ac:dyDescent="0.3">
      <c r="A13" s="11" t="s">
        <v>27</v>
      </c>
      <c r="B13" s="97" t="s">
        <v>28</v>
      </c>
      <c r="C13" s="10"/>
      <c r="D13" s="10"/>
      <c r="E13" s="17"/>
      <c r="F13" s="10">
        <f>SUM(F14:F15)</f>
        <v>70000000</v>
      </c>
      <c r="G13" s="17"/>
      <c r="H13" s="10">
        <f>SUM(H14:H15)</f>
        <v>0</v>
      </c>
      <c r="I13" s="17"/>
      <c r="J13" s="36"/>
      <c r="K13" s="17">
        <f t="shared" ref="K13:K21" si="2">J13-H13</f>
        <v>0</v>
      </c>
      <c r="L13" s="64">
        <f>SUM(L14:L15)</f>
        <v>0</v>
      </c>
      <c r="M13" s="24">
        <f t="shared" ref="M13:M20" si="3">L13-J13</f>
        <v>0</v>
      </c>
      <c r="N13" s="10">
        <f>SUM(N14:N15)</f>
        <v>0</v>
      </c>
      <c r="O13" s="17">
        <f t="shared" ref="O13:O21" si="4">N13-L13</f>
        <v>0</v>
      </c>
    </row>
    <row r="14" spans="1:15" s="1" customFormat="1" ht="86.25" customHeight="1" thickBot="1" x14ac:dyDescent="0.3">
      <c r="A14" s="92" t="s">
        <v>29</v>
      </c>
      <c r="B14" s="93" t="s">
        <v>30</v>
      </c>
      <c r="C14" s="94"/>
      <c r="D14" s="94"/>
      <c r="E14" s="81"/>
      <c r="F14" s="94">
        <v>75000000</v>
      </c>
      <c r="G14" s="81"/>
      <c r="H14" s="94">
        <v>0</v>
      </c>
      <c r="I14" s="81"/>
      <c r="J14" s="95"/>
      <c r="K14" s="71">
        <f t="shared" si="2"/>
        <v>0</v>
      </c>
      <c r="L14" s="96"/>
      <c r="M14" s="24">
        <f t="shared" si="3"/>
        <v>0</v>
      </c>
      <c r="N14" s="94"/>
      <c r="O14" s="17">
        <f t="shared" si="4"/>
        <v>0</v>
      </c>
    </row>
    <row r="15" spans="1:15" s="1" customFormat="1" ht="90" customHeight="1" thickBot="1" x14ac:dyDescent="0.3">
      <c r="A15" s="72" t="s">
        <v>31</v>
      </c>
      <c r="B15" s="56" t="s">
        <v>32</v>
      </c>
      <c r="C15" s="73"/>
      <c r="D15" s="73"/>
      <c r="E15" s="74"/>
      <c r="F15" s="73">
        <v>-5000000</v>
      </c>
      <c r="G15" s="74"/>
      <c r="H15" s="73">
        <v>0</v>
      </c>
      <c r="I15" s="74"/>
      <c r="J15" s="75"/>
      <c r="K15" s="76">
        <f t="shared" si="2"/>
        <v>0</v>
      </c>
      <c r="L15" s="77"/>
      <c r="M15" s="24">
        <f t="shared" si="3"/>
        <v>0</v>
      </c>
      <c r="N15" s="73"/>
      <c r="O15" s="17">
        <f t="shared" si="4"/>
        <v>0</v>
      </c>
    </row>
    <row r="16" spans="1:15" s="1" customFormat="1" ht="95.25" thickBot="1" x14ac:dyDescent="0.3">
      <c r="A16" s="11" t="s">
        <v>15</v>
      </c>
      <c r="B16" s="82" t="s">
        <v>19</v>
      </c>
      <c r="C16" s="10">
        <f>C17+C18</f>
        <v>-25800000</v>
      </c>
      <c r="D16" s="10">
        <f>D17+D18</f>
        <v>-25800000</v>
      </c>
      <c r="E16" s="17">
        <f t="shared" ref="E16:E21" si="5">D16-C16</f>
        <v>0</v>
      </c>
      <c r="F16" s="10">
        <f>F17+F18</f>
        <v>-25800000</v>
      </c>
      <c r="G16" s="17">
        <f t="shared" si="0"/>
        <v>0</v>
      </c>
      <c r="H16" s="10">
        <f>H17+H18</f>
        <v>-25800000</v>
      </c>
      <c r="I16" s="17">
        <f t="shared" si="1"/>
        <v>0</v>
      </c>
      <c r="J16" s="36">
        <f>SUM(J17:J18)</f>
        <v>-51600000</v>
      </c>
      <c r="K16" s="17">
        <f t="shared" si="2"/>
        <v>-25800000</v>
      </c>
      <c r="L16" s="64">
        <f>SUM(L17:L18)</f>
        <v>-51600000</v>
      </c>
      <c r="M16" s="24">
        <f t="shared" si="3"/>
        <v>0</v>
      </c>
      <c r="N16" s="22">
        <f>N17+N18</f>
        <v>-51600000</v>
      </c>
      <c r="O16" s="17">
        <f t="shared" si="4"/>
        <v>0</v>
      </c>
    </row>
    <row r="17" spans="1:15" s="1" customFormat="1" ht="111" thickBot="1" x14ac:dyDescent="0.3">
      <c r="A17" s="78" t="s">
        <v>16</v>
      </c>
      <c r="B17" s="79" t="s">
        <v>18</v>
      </c>
      <c r="C17" s="80">
        <v>0</v>
      </c>
      <c r="D17" s="16">
        <v>0</v>
      </c>
      <c r="E17" s="81">
        <f t="shared" si="5"/>
        <v>0</v>
      </c>
      <c r="F17" s="16">
        <v>0</v>
      </c>
      <c r="G17" s="18">
        <f t="shared" si="0"/>
        <v>0</v>
      </c>
      <c r="H17" s="16">
        <v>0</v>
      </c>
      <c r="I17" s="18">
        <f t="shared" si="1"/>
        <v>0</v>
      </c>
      <c r="J17" s="57">
        <v>0</v>
      </c>
      <c r="K17" s="71">
        <f t="shared" si="2"/>
        <v>0</v>
      </c>
      <c r="L17" s="65"/>
      <c r="M17" s="24">
        <f t="shared" si="3"/>
        <v>0</v>
      </c>
      <c r="N17" s="8">
        <v>0</v>
      </c>
      <c r="O17" s="17">
        <f t="shared" si="4"/>
        <v>0</v>
      </c>
    </row>
    <row r="18" spans="1:15" s="1" customFormat="1" ht="99.75" customHeight="1" thickBot="1" x14ac:dyDescent="0.3">
      <c r="A18" s="83" t="s">
        <v>17</v>
      </c>
      <c r="B18" s="84" t="s">
        <v>24</v>
      </c>
      <c r="C18" s="85">
        <v>-25800000</v>
      </c>
      <c r="D18" s="86">
        <v>-25800000</v>
      </c>
      <c r="E18" s="74">
        <f t="shared" si="5"/>
        <v>0</v>
      </c>
      <c r="F18" s="86">
        <v>-25800000</v>
      </c>
      <c r="G18" s="87">
        <f t="shared" si="0"/>
        <v>0</v>
      </c>
      <c r="H18" s="86">
        <v>-25800000</v>
      </c>
      <c r="I18" s="87">
        <f t="shared" si="1"/>
        <v>0</v>
      </c>
      <c r="J18" s="88">
        <v>-51600000</v>
      </c>
      <c r="K18" s="76">
        <f t="shared" si="2"/>
        <v>-25800000</v>
      </c>
      <c r="L18" s="89">
        <v>-51600000</v>
      </c>
      <c r="M18" s="24">
        <f t="shared" si="3"/>
        <v>0</v>
      </c>
      <c r="N18" s="90">
        <v>-51600000</v>
      </c>
      <c r="O18" s="17">
        <f t="shared" si="4"/>
        <v>0</v>
      </c>
    </row>
    <row r="19" spans="1:15" ht="48" thickBot="1" x14ac:dyDescent="0.3">
      <c r="A19" s="21" t="s">
        <v>9</v>
      </c>
      <c r="B19" s="91" t="s">
        <v>10</v>
      </c>
      <c r="C19" s="22">
        <f t="shared" ref="C19:J19" si="6">SUM(C20:C21)</f>
        <v>167925000</v>
      </c>
      <c r="D19" s="22">
        <f t="shared" si="6"/>
        <v>411638084.63999939</v>
      </c>
      <c r="E19" s="17">
        <f t="shared" si="5"/>
        <v>243713084.63999939</v>
      </c>
      <c r="F19" s="22">
        <f t="shared" si="6"/>
        <v>411638084.63999939</v>
      </c>
      <c r="G19" s="17">
        <f t="shared" si="6"/>
        <v>0</v>
      </c>
      <c r="H19" s="22">
        <f>H20+H21</f>
        <v>411638084.63999939</v>
      </c>
      <c r="I19" s="17">
        <f>I20+I21</f>
        <v>0</v>
      </c>
      <c r="J19" s="60">
        <f t="shared" si="6"/>
        <v>411638084.64000034</v>
      </c>
      <c r="K19" s="17">
        <f t="shared" si="2"/>
        <v>9.5367431640625E-7</v>
      </c>
      <c r="L19" s="64">
        <f>SUM(L20:L21)</f>
        <v>345780765.68999958</v>
      </c>
      <c r="M19" s="24">
        <f t="shared" si="3"/>
        <v>-65857318.950000763</v>
      </c>
      <c r="N19" s="26">
        <f>N20+N21</f>
        <v>270972707.94999981</v>
      </c>
      <c r="O19" s="17">
        <f t="shared" si="4"/>
        <v>-74808057.739999771</v>
      </c>
    </row>
    <row r="20" spans="1:15" ht="48" customHeight="1" thickBot="1" x14ac:dyDescent="0.3">
      <c r="A20" s="14" t="s">
        <v>11</v>
      </c>
      <c r="B20" s="12" t="s">
        <v>13</v>
      </c>
      <c r="C20" s="8">
        <v>-4492979553.1099997</v>
      </c>
      <c r="D20" s="8">
        <v>-4769508434.3100004</v>
      </c>
      <c r="E20" s="81">
        <f t="shared" si="5"/>
        <v>-276528881.20000076</v>
      </c>
      <c r="F20" s="8">
        <v>-4974002485.3500004</v>
      </c>
      <c r="G20" s="18">
        <f>F20-D20</f>
        <v>-204494051.03999996</v>
      </c>
      <c r="H20" s="8">
        <v>-5504019894.0600004</v>
      </c>
      <c r="I20" s="18">
        <f>H20-F20</f>
        <v>-530017408.71000004</v>
      </c>
      <c r="J20" s="61">
        <v>-5544383870.9099998</v>
      </c>
      <c r="K20" s="71">
        <f t="shared" si="2"/>
        <v>-40363976.849999428</v>
      </c>
      <c r="L20" s="65">
        <v>-5752543222</v>
      </c>
      <c r="M20" s="24">
        <f t="shared" si="3"/>
        <v>-208159351.09000015</v>
      </c>
      <c r="N20" s="8">
        <v>-5752543222</v>
      </c>
      <c r="O20" s="17">
        <f t="shared" si="4"/>
        <v>0</v>
      </c>
    </row>
    <row r="21" spans="1:15" ht="51.75" customHeight="1" thickBot="1" x14ac:dyDescent="0.3">
      <c r="A21" s="15" t="s">
        <v>12</v>
      </c>
      <c r="B21" s="13" t="s">
        <v>14</v>
      </c>
      <c r="C21" s="9">
        <v>4660904553.1099997</v>
      </c>
      <c r="D21" s="9">
        <v>5181146518.9499998</v>
      </c>
      <c r="E21" s="17">
        <f t="shared" si="5"/>
        <v>520241965.84000015</v>
      </c>
      <c r="F21" s="9">
        <v>5385640569.9899998</v>
      </c>
      <c r="G21" s="19">
        <f>F21-D21</f>
        <v>204494051.03999996</v>
      </c>
      <c r="H21" s="9">
        <v>5915657978.6999998</v>
      </c>
      <c r="I21" s="19">
        <f>H21-F21</f>
        <v>530017408.71000004</v>
      </c>
      <c r="J21" s="62">
        <v>5956021955.5500002</v>
      </c>
      <c r="K21" s="69">
        <f t="shared" si="2"/>
        <v>40363976.850000381</v>
      </c>
      <c r="L21" s="66">
        <v>6098323987.6899996</v>
      </c>
      <c r="M21" s="24">
        <f>L21-J21</f>
        <v>142302032.13999939</v>
      </c>
      <c r="N21" s="9">
        <v>6023515929.9499998</v>
      </c>
      <c r="O21" s="17">
        <f t="shared" si="4"/>
        <v>-74808057.739999771</v>
      </c>
    </row>
    <row r="23" spans="1:15" ht="49.5" customHeight="1" x14ac:dyDescent="0.25">
      <c r="A23" s="51" t="s">
        <v>38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30"/>
      <c r="M23" s="30"/>
    </row>
    <row r="24" spans="1:15" ht="15.75" x14ac:dyDescent="0.25">
      <c r="A24" s="53" t="s">
        <v>39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31"/>
      <c r="M24" s="31"/>
    </row>
    <row r="25" spans="1:15" ht="35.25" customHeight="1" x14ac:dyDescent="0.25">
      <c r="A25" s="55" t="s">
        <v>40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32"/>
      <c r="M25" s="32"/>
    </row>
    <row r="26" spans="1:15" s="1" customFormat="1" ht="50.25" customHeight="1" x14ac:dyDescent="0.25">
      <c r="A26" s="99" t="s">
        <v>41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32"/>
      <c r="M26" s="32"/>
    </row>
    <row r="27" spans="1:15" s="1" customFormat="1" ht="48.75" customHeight="1" x14ac:dyDescent="0.25">
      <c r="A27" s="55" t="s">
        <v>42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32"/>
      <c r="M27" s="32"/>
    </row>
    <row r="28" spans="1:15" ht="15.75" x14ac:dyDescent="0.25">
      <c r="A28" s="28" t="s">
        <v>43</v>
      </c>
      <c r="B28" s="28"/>
      <c r="C28" s="28"/>
      <c r="D28" s="28"/>
      <c r="E28" s="28"/>
      <c r="F28" s="28"/>
      <c r="G28" s="28"/>
      <c r="H28" s="28"/>
      <c r="I28" s="28"/>
      <c r="J28" s="29"/>
      <c r="K28" s="29"/>
      <c r="L28" s="29"/>
      <c r="M28" s="29"/>
    </row>
  </sheetData>
  <mergeCells count="22">
    <mergeCell ref="A26:K26"/>
    <mergeCell ref="A27:K27"/>
    <mergeCell ref="O7:O10"/>
    <mergeCell ref="A23:K23"/>
    <mergeCell ref="A24:K24"/>
    <mergeCell ref="A25:K25"/>
    <mergeCell ref="N7:N10"/>
    <mergeCell ref="L7:L10"/>
    <mergeCell ref="M7:M10"/>
    <mergeCell ref="A2:K2"/>
    <mergeCell ref="B7:B10"/>
    <mergeCell ref="C7:C10"/>
    <mergeCell ref="D7:D10"/>
    <mergeCell ref="E7:E10"/>
    <mergeCell ref="F7:F10"/>
    <mergeCell ref="G7:G10"/>
    <mergeCell ref="H7:H10"/>
    <mergeCell ref="A7:A10"/>
    <mergeCell ref="I7:I10"/>
    <mergeCell ref="J7:J10"/>
    <mergeCell ref="K7:K10"/>
    <mergeCell ref="A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2024-03-27T02:05:38Z</dcterms:modified>
</cp:coreProperties>
</file>