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21" i="1" l="1"/>
  <c r="M20" i="1"/>
  <c r="M18" i="1"/>
  <c r="M17" i="1"/>
  <c r="M15" i="1"/>
  <c r="M14" i="1"/>
  <c r="L13" i="1"/>
  <c r="M13" i="1" s="1"/>
  <c r="L16" i="1"/>
  <c r="L19" i="1"/>
  <c r="L12" i="1" l="1"/>
  <c r="K14" i="1"/>
  <c r="K15" i="1"/>
  <c r="K17" i="1"/>
  <c r="K18" i="1"/>
  <c r="K21" i="1"/>
  <c r="K20" i="1"/>
  <c r="J16" i="1"/>
  <c r="M16" i="1" s="1"/>
  <c r="I19" i="1"/>
  <c r="I21" i="1"/>
  <c r="I20" i="1"/>
  <c r="I18" i="1"/>
  <c r="I17" i="1"/>
  <c r="I15" i="1"/>
  <c r="I14" i="1"/>
  <c r="H19" i="1"/>
  <c r="H16" i="1"/>
  <c r="I16" i="1" s="1"/>
  <c r="H13" i="1"/>
  <c r="G14" i="1"/>
  <c r="G15" i="1"/>
  <c r="G17" i="1"/>
  <c r="G18" i="1"/>
  <c r="F16" i="1"/>
  <c r="F13" i="1"/>
  <c r="E20" i="1"/>
  <c r="E21" i="1"/>
  <c r="E18" i="1"/>
  <c r="E17" i="1"/>
  <c r="E16" i="1"/>
  <c r="E15" i="1"/>
  <c r="E14" i="1"/>
  <c r="D16" i="1"/>
  <c r="G16" i="1" s="1"/>
  <c r="D13" i="1"/>
  <c r="E13" i="1" s="1"/>
  <c r="C13" i="1"/>
  <c r="H12" i="1" l="1"/>
  <c r="K16" i="1"/>
  <c r="M12" i="1"/>
  <c r="K13" i="1"/>
  <c r="J12" i="1"/>
  <c r="I13" i="1"/>
  <c r="G13" i="1"/>
  <c r="J19" i="1"/>
  <c r="G21" i="1"/>
  <c r="G20" i="1"/>
  <c r="F19" i="1"/>
  <c r="F12" i="1" s="1"/>
  <c r="D19" i="1"/>
  <c r="D12" i="1" s="1"/>
  <c r="C19" i="1"/>
  <c r="E19" i="1" s="1"/>
  <c r="M19" i="1" l="1"/>
  <c r="K19" i="1"/>
  <c r="K12" i="1" s="1"/>
  <c r="G12" i="1"/>
  <c r="I12" i="1"/>
  <c r="C12" i="1"/>
  <c r="G19" i="1"/>
  <c r="E12" i="1"/>
</calcChain>
</file>

<file path=xl/sharedStrings.xml><?xml version="1.0" encoding="utf-8"?>
<sst xmlns="http://schemas.openxmlformats.org/spreadsheetml/2006/main" count="40" uniqueCount="40">
  <si>
    <t>Источники финансирования дефицита бюджета Артемовского городского округа по кодам бюджетной классификации Российской Федерации</t>
  </si>
  <si>
    <t>Код бюджетой классификации Российской Федерации</t>
  </si>
  <si>
    <t>Наименование показателя</t>
  </si>
  <si>
    <t>Отклонение                     (+, -)                              гр.4 - гр.3</t>
  </si>
  <si>
    <t>Отклонение                     (+, -)                              гр.6 - гр.4</t>
  </si>
  <si>
    <t>Отклонение                     (+, -)                                       гр.8 - гр.6</t>
  </si>
  <si>
    <t>Отклонение  (+, -)             гр.10 - гр.8</t>
  </si>
  <si>
    <t>01 00 00 00 00 0000 000</t>
  </si>
  <si>
    <t>ИСТОЧНИКИ ВНУТРЕННЕГО ФИНАНСИРОВАНИЯ ДЕФИЦИТА БЮДЖЕТА</t>
  </si>
  <si>
    <t>01 05 00 00 00 0000 000</t>
  </si>
  <si>
    <t>Изменение остатков  средств на счетах по учету средств бюджетов</t>
  </si>
  <si>
    <t>01 05 02 01 04 0000 510</t>
  </si>
  <si>
    <t>01 05 02 01 04 0000 610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</si>
  <si>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</si>
  <si>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</si>
  <si>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в разрезе принятых решений Думы Артемовского городского округа по внесению изменений в бюджет Артемовского городского округа в  2022 году</t>
  </si>
  <si>
    <t>Решение Думы АГО от 02.12.2021  № 718 (первоначальный бюджет)</t>
  </si>
  <si>
    <t>01 02 00 00 00 0000 000</t>
  </si>
  <si>
    <t>Кредиты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</si>
  <si>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</si>
  <si>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</si>
  <si>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01 02 00 00 04 0000 810</t>
  </si>
  <si>
    <t>01 03 01 00 00 0000 000</t>
  </si>
  <si>
    <t>01 03 01 00 04 0000 710</t>
  </si>
  <si>
    <t>01 03 01 00 04 0000 810</t>
  </si>
  <si>
    <t xml:space="preserve">Привлечение кредитов из других бюджетов бюджетной системы Российской Федерации бюджетами городских округов в валюте Российской Федерации </t>
  </si>
  <si>
    <t>Решение Думы АГО от 18.04.2022 № 763 (внесение изменений)</t>
  </si>
  <si>
    <t>Решение Думы АГО от 30.06.2022 № 792 (внесение изменений)</t>
  </si>
  <si>
    <t>Решение Думы АГО от 18.08.2022 № 810 (внесение изменений)</t>
  </si>
  <si>
    <t>Решение Думы АГО от 02.12.2022 № 48 (внесение изменений)</t>
  </si>
  <si>
    <t>Погашение городскими округами кредитов от кредитных организаций в валюте Российской Федерации</t>
  </si>
  <si>
    <t xml:space="preserve">Бюджетные кредиты из других бюджетов бюджетной системы Российской Федерации в валюте Российской Федерации </t>
  </si>
  <si>
    <t xml:space="preserve">Погашение бюджетами городских округов кредитов из других бюджетов бюд-жетной системы Российской Федерации в валюте Российской Федерации </t>
  </si>
  <si>
    <r>
      <rPr>
        <b/>
        <sz val="12"/>
        <color theme="1"/>
        <rFont val="Times New Roman"/>
        <family val="1"/>
        <charset val="204"/>
      </rPr>
      <t xml:space="preserve">Отклонение по графе 5  в сумме  57 280 278,35 руб.  </t>
    </r>
    <r>
      <rPr>
        <sz val="12"/>
        <color theme="1"/>
        <rFont val="Times New Roman"/>
        <family val="1"/>
        <charset val="204"/>
      </rPr>
      <t xml:space="preserve">- основную долю  (56 939 883,26 руб.) составляет остаток  средств местного бюджета, сложившийся по состоянию  на 01.01.2022 года  на едином счете бюджета  и распределенный в 2022 году  по направлениям расходов бюджета Артемовского городского округа;   </t>
    </r>
  </si>
  <si>
    <r>
      <rPr>
        <b/>
        <sz val="12"/>
        <rFont val="Times New Roman"/>
        <family val="1"/>
        <charset val="204"/>
      </rPr>
      <t>Отклонение по графе 7 в сумме 874 816,35 руб.</t>
    </r>
    <r>
      <rPr>
        <sz val="12"/>
        <rFont val="Times New Roman"/>
        <family val="1"/>
        <charset val="204"/>
      </rPr>
      <t xml:space="preserve">  в связи с поступлением в бюджет Артемовского городского округа  доходов от возврата организациями остатков субсидий прошлых лет </t>
    </r>
  </si>
  <si>
    <t>Сводная бюджетная роспись по источникам финансирования дефицита бюджета Аго на 31.12.2022</t>
  </si>
  <si>
    <t>Отклонение (+,-) гр. 12-гр. 10</t>
  </si>
  <si>
    <r>
      <rPr>
        <b/>
        <sz val="12"/>
        <color theme="1"/>
        <rFont val="Times New Roman"/>
        <family val="1"/>
        <charset val="204"/>
      </rPr>
      <t>Отклонение по графе 13 в сумме - 32 326 683,42 руб.</t>
    </r>
    <r>
      <rPr>
        <sz val="12"/>
        <color theme="1"/>
        <rFont val="Times New Roman"/>
        <family val="1"/>
        <charset val="204"/>
      </rPr>
      <t xml:space="preserve"> - в результате уточнения бюджета Артемовского городского округа  по увеличению  объема межбюджетных трансфертов из вышестоящего бюджета.</t>
    </r>
  </si>
  <si>
    <r>
      <rPr>
        <b/>
        <sz val="12"/>
        <color theme="1"/>
        <rFont val="Times New Roman"/>
        <family val="1"/>
        <charset val="204"/>
      </rPr>
      <t>Отклонение по графе 11 в сумме  - 106 804 915,98 руб</t>
    </r>
    <r>
      <rPr>
        <sz val="12"/>
        <color theme="1"/>
        <rFont val="Times New Roman"/>
        <family val="1"/>
        <charset val="204"/>
      </rPr>
      <t xml:space="preserve">. - в связи с поступлением в бюджет Артемовского городского округа межбюджетных трансфертов в виде дотации  бюджетам городских округов на поддержку мер по обеспечению сбалансированности бюджетов, корректировке в сторону увеличения налоговых и неналоговых доходов, а также уменьшения расходов, запланированных за счет средств местного бюджета в бюджете Артемовского городского округа на 2022 горд.   </t>
    </r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</si>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</sst>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>
      <alignment vertical="top" wrapText="1"/>
    </xf>
    <xf numFmtId="164" fontId="4" fillId="0" borderId="0">
      <alignment vertical="top" wrapText="1"/>
    </xf>
    <xf numFmtId="164" fontId="4" fillId="0" borderId="0">
      <alignment vertical="top" wrapText="1"/>
    </xf>
  </cellStyleXfs>
  <cellXfs count="71">
    <xf numFmtId="0" fontId="0" fillId="0" borderId="0" xfId="0"/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/>
    </xf>
    <xf numFmtId="4" fontId="1" fillId="0" borderId="7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2" xfId="0" applyFont="1" applyBorder="1" applyAlignment="1">
      <alignment wrapText="1"/>
    </xf>
    <xf numFmtId="4" fontId="1" fillId="0" borderId="5" xfId="0" applyNumberFormat="1" applyFont="1" applyFill="1" applyBorder="1" applyAlignment="1">
      <alignment vertical="top"/>
    </xf>
    <xf numFmtId="4" fontId="1" fillId="0" borderId="6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4" fontId="1" fillId="0" borderId="7" xfId="0" applyNumberFormat="1" applyFont="1" applyFill="1" applyBorder="1" applyAlignment="1">
      <alignment vertical="top"/>
    </xf>
    <xf numFmtId="0" fontId="1" fillId="0" borderId="14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vertical="top"/>
    </xf>
    <xf numFmtId="4" fontId="1" fillId="3" borderId="7" xfId="0" applyNumberFormat="1" applyFont="1" applyFill="1" applyBorder="1" applyAlignment="1">
      <alignment vertical="top"/>
    </xf>
    <xf numFmtId="4" fontId="1" fillId="3" borderId="6" xfId="0" applyNumberFormat="1" applyFont="1" applyFill="1" applyBorder="1" applyAlignment="1">
      <alignment vertical="top"/>
    </xf>
    <xf numFmtId="4" fontId="1" fillId="3" borderId="5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3" borderId="11" xfId="0" applyFont="1" applyFill="1" applyBorder="1" applyAlignment="1">
      <alignment horizontal="center" vertical="top" wrapText="1"/>
    </xf>
    <xf numFmtId="4" fontId="3" fillId="3" borderId="11" xfId="0" applyNumberFormat="1" applyFont="1" applyFill="1" applyBorder="1" applyAlignment="1">
      <alignment vertical="top"/>
    </xf>
    <xf numFmtId="4" fontId="1" fillId="3" borderId="16" xfId="0" applyNumberFormat="1" applyFont="1" applyFill="1" applyBorder="1" applyAlignment="1">
      <alignment vertical="top"/>
    </xf>
    <xf numFmtId="4" fontId="1" fillId="3" borderId="17" xfId="0" applyNumberFormat="1" applyFont="1" applyFill="1" applyBorder="1" applyAlignment="1">
      <alignment vertical="top"/>
    </xf>
    <xf numFmtId="4" fontId="1" fillId="3" borderId="18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4" fontId="1" fillId="0" borderId="5" xfId="0" applyNumberFormat="1" applyFont="1" applyBorder="1" applyAlignment="1">
      <alignment vertical="top"/>
    </xf>
    <xf numFmtId="4" fontId="3" fillId="0" borderId="21" xfId="0" applyNumberFormat="1" applyFont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4" fontId="3" fillId="3" borderId="22" xfId="0" applyNumberFormat="1" applyFont="1" applyFill="1" applyBorder="1" applyAlignment="1">
      <alignment vertical="top"/>
    </xf>
    <xf numFmtId="0" fontId="1" fillId="0" borderId="0" xfId="0" applyFont="1" applyFill="1"/>
    <xf numFmtId="0" fontId="0" fillId="0" borderId="0" xfId="0" applyFill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zoomScale="90" zoomScaleNormal="90" workbookViewId="0">
      <selection activeCell="N8" sqref="N8"/>
    </sheetView>
  </sheetViews>
  <sheetFormatPr defaultRowHeight="15" x14ac:dyDescent="0.25"/>
  <cols>
    <col min="1" max="1" width="31.7109375" customWidth="1"/>
    <col min="2" max="2" width="29.28515625" customWidth="1"/>
    <col min="3" max="3" width="18.5703125" customWidth="1"/>
    <col min="4" max="4" width="17.85546875" customWidth="1"/>
    <col min="5" max="5" width="19" customWidth="1"/>
    <col min="6" max="6" width="20" customWidth="1"/>
    <col min="7" max="7" width="18.140625" customWidth="1"/>
    <col min="8" max="8" width="20.140625" customWidth="1"/>
    <col min="9" max="9" width="17.85546875" customWidth="1"/>
    <col min="10" max="10" width="20.85546875" customWidth="1"/>
    <col min="11" max="11" width="16.85546875" customWidth="1"/>
    <col min="12" max="12" width="18" customWidth="1"/>
    <col min="13" max="13" width="17" customWidth="1"/>
  </cols>
  <sheetData>
    <row r="2" spans="1:13" ht="15.75" x14ac:dyDescent="0.25">
      <c r="A2" s="49" t="s">
        <v>0</v>
      </c>
      <c r="B2" s="49"/>
      <c r="C2" s="49"/>
      <c r="D2" s="49"/>
      <c r="E2" s="49"/>
      <c r="F2" s="49"/>
      <c r="G2" s="49"/>
      <c r="H2" s="49"/>
      <c r="I2" s="50"/>
      <c r="J2" s="50"/>
      <c r="K2" s="50"/>
    </row>
    <row r="3" spans="1:13" ht="15.75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6" spans="1:13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t="s">
        <v>39</v>
      </c>
    </row>
    <row r="7" spans="1:13" ht="15" customHeight="1" x14ac:dyDescent="0.25">
      <c r="A7" s="54" t="s">
        <v>1</v>
      </c>
      <c r="B7" s="51" t="s">
        <v>2</v>
      </c>
      <c r="C7" s="54" t="s">
        <v>16</v>
      </c>
      <c r="D7" s="54" t="s">
        <v>26</v>
      </c>
      <c r="E7" s="57" t="s">
        <v>3</v>
      </c>
      <c r="F7" s="54" t="s">
        <v>27</v>
      </c>
      <c r="G7" s="57" t="s">
        <v>4</v>
      </c>
      <c r="H7" s="54" t="s">
        <v>28</v>
      </c>
      <c r="I7" s="57" t="s">
        <v>5</v>
      </c>
      <c r="J7" s="54" t="s">
        <v>29</v>
      </c>
      <c r="K7" s="60" t="s">
        <v>6</v>
      </c>
      <c r="L7" s="54" t="s">
        <v>35</v>
      </c>
      <c r="M7" s="64" t="s">
        <v>36</v>
      </c>
    </row>
    <row r="8" spans="1:13" x14ac:dyDescent="0.25">
      <c r="A8" s="55"/>
      <c r="B8" s="52"/>
      <c r="C8" s="55"/>
      <c r="D8" s="55"/>
      <c r="E8" s="58"/>
      <c r="F8" s="55"/>
      <c r="G8" s="58"/>
      <c r="H8" s="55"/>
      <c r="I8" s="58"/>
      <c r="J8" s="55"/>
      <c r="K8" s="61"/>
      <c r="L8" s="55"/>
      <c r="M8" s="65"/>
    </row>
    <row r="9" spans="1:13" x14ac:dyDescent="0.25">
      <c r="A9" s="55"/>
      <c r="B9" s="52"/>
      <c r="C9" s="55"/>
      <c r="D9" s="55"/>
      <c r="E9" s="58"/>
      <c r="F9" s="55"/>
      <c r="G9" s="58"/>
      <c r="H9" s="55"/>
      <c r="I9" s="58"/>
      <c r="J9" s="55"/>
      <c r="K9" s="61"/>
      <c r="L9" s="55"/>
      <c r="M9" s="65"/>
    </row>
    <row r="10" spans="1:13" ht="42" customHeight="1" thickBot="1" x14ac:dyDescent="0.3">
      <c r="A10" s="56"/>
      <c r="B10" s="53"/>
      <c r="C10" s="56"/>
      <c r="D10" s="56"/>
      <c r="E10" s="59"/>
      <c r="F10" s="56"/>
      <c r="G10" s="59"/>
      <c r="H10" s="56"/>
      <c r="I10" s="59"/>
      <c r="J10" s="56"/>
      <c r="K10" s="62"/>
      <c r="L10" s="56"/>
      <c r="M10" s="65"/>
    </row>
    <row r="11" spans="1:13" ht="15.75" thickBot="1" x14ac:dyDescent="0.3">
      <c r="A11" s="2">
        <v>1</v>
      </c>
      <c r="B11" s="5">
        <v>2</v>
      </c>
      <c r="C11" s="4">
        <v>3</v>
      </c>
      <c r="D11" s="4">
        <v>4</v>
      </c>
      <c r="E11" s="28">
        <v>5</v>
      </c>
      <c r="F11" s="4">
        <v>6</v>
      </c>
      <c r="G11" s="33">
        <v>7</v>
      </c>
      <c r="H11" s="4">
        <v>8</v>
      </c>
      <c r="I11" s="33">
        <v>9</v>
      </c>
      <c r="J11" s="3">
        <v>10</v>
      </c>
      <c r="K11" s="37">
        <v>11</v>
      </c>
      <c r="L11" s="42">
        <v>12</v>
      </c>
      <c r="M11" s="45">
        <v>13</v>
      </c>
    </row>
    <row r="12" spans="1:13" ht="63.75" thickBot="1" x14ac:dyDescent="0.3">
      <c r="A12" s="6" t="s">
        <v>7</v>
      </c>
      <c r="B12" s="7" t="s">
        <v>8</v>
      </c>
      <c r="C12" s="8">
        <f>C13+C16+C19</f>
        <v>129000000</v>
      </c>
      <c r="D12" s="8">
        <f>D13+D16+D19</f>
        <v>186280278.34999943</v>
      </c>
      <c r="E12" s="29">
        <f t="shared" ref="E12" si="0">SUM(E19)</f>
        <v>57280278.349999428</v>
      </c>
      <c r="F12" s="8">
        <f>F13+F16+F19</f>
        <v>187155094.70000076</v>
      </c>
      <c r="G12" s="29">
        <f t="shared" ref="G12:G18" si="1">F12-D12</f>
        <v>874816.35000133514</v>
      </c>
      <c r="H12" s="8">
        <f>H13+H16+H19</f>
        <v>187155094.70000076</v>
      </c>
      <c r="I12" s="29">
        <f t="shared" ref="I12:I18" si="2">H12-F12</f>
        <v>0</v>
      </c>
      <c r="J12" s="8">
        <f>J13+J16+J19</f>
        <v>80350178.720000267</v>
      </c>
      <c r="K12" s="38">
        <f>K13+K16+K19</f>
        <v>-106804915.9800005</v>
      </c>
      <c r="L12" s="8">
        <f>L13+L16+L19</f>
        <v>112676862.14000034</v>
      </c>
      <c r="M12" s="29">
        <f t="shared" ref="M12:M21" si="3">L12-J12</f>
        <v>32326683.420000076</v>
      </c>
    </row>
    <row r="13" spans="1:13" s="1" customFormat="1" ht="48" thickBot="1" x14ac:dyDescent="0.3">
      <c r="A13" s="19" t="s">
        <v>17</v>
      </c>
      <c r="B13" s="18" t="s">
        <v>18</v>
      </c>
      <c r="C13" s="16">
        <f>C14+C15</f>
        <v>129000000</v>
      </c>
      <c r="D13" s="16">
        <f>D14+D15</f>
        <v>0</v>
      </c>
      <c r="E13" s="29">
        <f>D13-C13</f>
        <v>-129000000</v>
      </c>
      <c r="F13" s="16">
        <f>F14+F15</f>
        <v>0</v>
      </c>
      <c r="G13" s="29">
        <f t="shared" si="1"/>
        <v>0</v>
      </c>
      <c r="H13" s="16">
        <f>H14+H15</f>
        <v>0</v>
      </c>
      <c r="I13" s="29">
        <f t="shared" si="2"/>
        <v>0</v>
      </c>
      <c r="J13" s="16">
        <v>0</v>
      </c>
      <c r="K13" s="38">
        <f t="shared" ref="K13:K21" si="4">J13-H13</f>
        <v>0</v>
      </c>
      <c r="L13" s="36">
        <f>L14+L15</f>
        <v>0</v>
      </c>
      <c r="M13" s="29">
        <f t="shared" si="3"/>
        <v>0</v>
      </c>
    </row>
    <row r="14" spans="1:13" s="1" customFormat="1" ht="78.75" x14ac:dyDescent="0.25">
      <c r="A14" s="11" t="s">
        <v>19</v>
      </c>
      <c r="B14" s="13" t="s">
        <v>20</v>
      </c>
      <c r="C14" s="14">
        <v>129000000</v>
      </c>
      <c r="D14" s="24">
        <v>0</v>
      </c>
      <c r="E14" s="30">
        <f>D14-C14</f>
        <v>-129000000</v>
      </c>
      <c r="F14" s="24">
        <v>0</v>
      </c>
      <c r="G14" s="30">
        <f t="shared" si="1"/>
        <v>0</v>
      </c>
      <c r="H14" s="24">
        <v>0</v>
      </c>
      <c r="I14" s="30">
        <f t="shared" si="2"/>
        <v>0</v>
      </c>
      <c r="J14" s="24">
        <v>0</v>
      </c>
      <c r="K14" s="39">
        <f t="shared" si="4"/>
        <v>0</v>
      </c>
      <c r="L14" s="43">
        <v>0</v>
      </c>
      <c r="M14" s="32">
        <f t="shared" si="3"/>
        <v>0</v>
      </c>
    </row>
    <row r="15" spans="1:13" s="1" customFormat="1" ht="79.5" thickBot="1" x14ac:dyDescent="0.3">
      <c r="A15" s="12" t="s">
        <v>21</v>
      </c>
      <c r="B15" s="25" t="s">
        <v>30</v>
      </c>
      <c r="C15" s="15">
        <v>0</v>
      </c>
      <c r="D15" s="15">
        <v>0</v>
      </c>
      <c r="E15" s="31">
        <f>D15+C15</f>
        <v>0</v>
      </c>
      <c r="F15" s="15">
        <v>0</v>
      </c>
      <c r="G15" s="31">
        <f t="shared" si="1"/>
        <v>0</v>
      </c>
      <c r="H15" s="15">
        <v>0</v>
      </c>
      <c r="I15" s="31">
        <f t="shared" si="2"/>
        <v>0</v>
      </c>
      <c r="J15" s="15">
        <v>0</v>
      </c>
      <c r="K15" s="40">
        <f t="shared" si="4"/>
        <v>0</v>
      </c>
      <c r="L15" s="10">
        <v>0</v>
      </c>
      <c r="M15" s="31">
        <f t="shared" si="3"/>
        <v>0</v>
      </c>
    </row>
    <row r="16" spans="1:13" s="1" customFormat="1" ht="95.25" thickBot="1" x14ac:dyDescent="0.3">
      <c r="A16" s="17" t="s">
        <v>22</v>
      </c>
      <c r="B16" s="18" t="s">
        <v>31</v>
      </c>
      <c r="C16" s="16">
        <v>0</v>
      </c>
      <c r="D16" s="16">
        <f>D17+D18</f>
        <v>129000000</v>
      </c>
      <c r="E16" s="29">
        <f>D16-C16</f>
        <v>129000000</v>
      </c>
      <c r="F16" s="16">
        <f>F17+F18</f>
        <v>129000000</v>
      </c>
      <c r="G16" s="29">
        <f t="shared" si="1"/>
        <v>0</v>
      </c>
      <c r="H16" s="16">
        <f>H17+H18</f>
        <v>129000000</v>
      </c>
      <c r="I16" s="29">
        <f t="shared" si="2"/>
        <v>0</v>
      </c>
      <c r="J16" s="16">
        <f>J17+J18</f>
        <v>129000000</v>
      </c>
      <c r="K16" s="38">
        <f t="shared" si="4"/>
        <v>0</v>
      </c>
      <c r="L16" s="36">
        <f>L17+L18</f>
        <v>129000000</v>
      </c>
      <c r="M16" s="29">
        <f t="shared" si="3"/>
        <v>0</v>
      </c>
    </row>
    <row r="17" spans="1:13" s="1" customFormat="1" ht="110.25" x14ac:dyDescent="0.25">
      <c r="A17" s="11" t="s">
        <v>23</v>
      </c>
      <c r="B17" s="27" t="s">
        <v>25</v>
      </c>
      <c r="C17" s="14">
        <v>0</v>
      </c>
      <c r="D17" s="14">
        <v>129000000</v>
      </c>
      <c r="E17" s="32">
        <f>D17-C17</f>
        <v>129000000</v>
      </c>
      <c r="F17" s="14">
        <v>129000000</v>
      </c>
      <c r="G17" s="32">
        <f t="shared" si="1"/>
        <v>0</v>
      </c>
      <c r="H17" s="14">
        <v>129000000</v>
      </c>
      <c r="I17" s="32">
        <f t="shared" si="2"/>
        <v>0</v>
      </c>
      <c r="J17" s="14">
        <v>129000000</v>
      </c>
      <c r="K17" s="41">
        <f t="shared" si="4"/>
        <v>0</v>
      </c>
      <c r="L17" s="43">
        <v>129000000</v>
      </c>
      <c r="M17" s="32">
        <f t="shared" si="3"/>
        <v>0</v>
      </c>
    </row>
    <row r="18" spans="1:13" s="1" customFormat="1" ht="111" thickBot="1" x14ac:dyDescent="0.3">
      <c r="A18" s="12" t="s">
        <v>24</v>
      </c>
      <c r="B18" s="26" t="s">
        <v>32</v>
      </c>
      <c r="C18" s="15">
        <v>0</v>
      </c>
      <c r="D18" s="15">
        <v>0</v>
      </c>
      <c r="E18" s="31">
        <f>D18-C18</f>
        <v>0</v>
      </c>
      <c r="F18" s="15">
        <v>0</v>
      </c>
      <c r="G18" s="31">
        <f t="shared" si="1"/>
        <v>0</v>
      </c>
      <c r="H18" s="15">
        <v>0</v>
      </c>
      <c r="I18" s="31">
        <f t="shared" si="2"/>
        <v>0</v>
      </c>
      <c r="J18" s="15">
        <v>0</v>
      </c>
      <c r="K18" s="40">
        <f t="shared" si="4"/>
        <v>0</v>
      </c>
      <c r="L18" s="10">
        <v>0</v>
      </c>
      <c r="M18" s="31">
        <f t="shared" si="3"/>
        <v>0</v>
      </c>
    </row>
    <row r="19" spans="1:13" ht="48" thickBot="1" x14ac:dyDescent="0.3">
      <c r="A19" s="34" t="s">
        <v>9</v>
      </c>
      <c r="B19" s="35" t="s">
        <v>10</v>
      </c>
      <c r="C19" s="36">
        <f t="shared" ref="C19:J19" si="5">SUM(C20:C21)</f>
        <v>0</v>
      </c>
      <c r="D19" s="36">
        <f t="shared" si="5"/>
        <v>57280278.349999428</v>
      </c>
      <c r="E19" s="29">
        <f>SUM(C19:D19)</f>
        <v>57280278.349999428</v>
      </c>
      <c r="F19" s="36">
        <f t="shared" si="5"/>
        <v>58155094.700000763</v>
      </c>
      <c r="G19" s="29">
        <f t="shared" si="5"/>
        <v>874816.35000133514</v>
      </c>
      <c r="H19" s="36">
        <f>H20+H21</f>
        <v>58155094.700000763</v>
      </c>
      <c r="I19" s="29">
        <f>I20+I21</f>
        <v>0</v>
      </c>
      <c r="J19" s="36">
        <f t="shared" si="5"/>
        <v>-48649821.279999733</v>
      </c>
      <c r="K19" s="38">
        <f t="shared" si="4"/>
        <v>-106804915.9800005</v>
      </c>
      <c r="L19" s="44">
        <f>L20+L21</f>
        <v>-16323137.859999657</v>
      </c>
      <c r="M19" s="46">
        <f t="shared" si="3"/>
        <v>32326683.420000076</v>
      </c>
    </row>
    <row r="20" spans="1:13" ht="48" customHeight="1" x14ac:dyDescent="0.25">
      <c r="A20" s="22" t="s">
        <v>11</v>
      </c>
      <c r="B20" s="20" t="s">
        <v>13</v>
      </c>
      <c r="C20" s="9">
        <v>-4556447960.6700001</v>
      </c>
      <c r="D20" s="9">
        <v>-5453483650.7600002</v>
      </c>
      <c r="E20" s="30">
        <f>D20-C20</f>
        <v>-897035690.09000015</v>
      </c>
      <c r="F20" s="9">
        <v>-5330562563.2299995</v>
      </c>
      <c r="G20" s="30">
        <f>F20-D20</f>
        <v>122921087.53000069</v>
      </c>
      <c r="H20" s="9">
        <v>-5491911508.6099997</v>
      </c>
      <c r="I20" s="30">
        <f>H20-F20</f>
        <v>-161348945.38000011</v>
      </c>
      <c r="J20" s="9">
        <v>-5650917939.5699997</v>
      </c>
      <c r="K20" s="39">
        <f t="shared" si="4"/>
        <v>-159006430.96000004</v>
      </c>
      <c r="L20" s="43">
        <v>-5650917939.5699997</v>
      </c>
      <c r="M20" s="32">
        <f t="shared" si="3"/>
        <v>0</v>
      </c>
    </row>
    <row r="21" spans="1:13" ht="51.75" customHeight="1" thickBot="1" x14ac:dyDescent="0.3">
      <c r="A21" s="23" t="s">
        <v>12</v>
      </c>
      <c r="B21" s="21" t="s">
        <v>14</v>
      </c>
      <c r="C21" s="10">
        <v>4556447960.6700001</v>
      </c>
      <c r="D21" s="10">
        <v>5510763929.1099997</v>
      </c>
      <c r="E21" s="31">
        <f>D21-C21</f>
        <v>954315968.43999958</v>
      </c>
      <c r="F21" s="10">
        <v>5388717657.9300003</v>
      </c>
      <c r="G21" s="31">
        <f>F21-D21</f>
        <v>-122046271.17999935</v>
      </c>
      <c r="H21" s="10">
        <v>5550066603.3100004</v>
      </c>
      <c r="I21" s="31">
        <f>H21-F21</f>
        <v>161348945.38000011</v>
      </c>
      <c r="J21" s="10">
        <v>5602268118.29</v>
      </c>
      <c r="K21" s="40">
        <f t="shared" si="4"/>
        <v>52201514.979999542</v>
      </c>
      <c r="L21" s="10">
        <v>5634594801.71</v>
      </c>
      <c r="M21" s="31">
        <f t="shared" si="3"/>
        <v>32326683.420000076</v>
      </c>
    </row>
    <row r="23" spans="1:13" ht="49.5" customHeight="1" x14ac:dyDescent="0.25">
      <c r="A23" s="66" t="s">
        <v>33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3" ht="15.75" x14ac:dyDescent="0.25">
      <c r="A24" s="68" t="s">
        <v>34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3" ht="36.75" customHeight="1" x14ac:dyDescent="0.25">
      <c r="A25" s="70" t="s">
        <v>38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13" ht="15.75" x14ac:dyDescent="0.25">
      <c r="A26" s="47" t="s">
        <v>37</v>
      </c>
      <c r="B26" s="47"/>
      <c r="C26" s="47"/>
      <c r="D26" s="47"/>
      <c r="E26" s="47"/>
      <c r="F26" s="47"/>
      <c r="G26" s="47"/>
      <c r="H26" s="47"/>
      <c r="I26" s="47"/>
      <c r="J26" s="48"/>
      <c r="K26" s="48"/>
    </row>
  </sheetData>
  <mergeCells count="18">
    <mergeCell ref="M7:M10"/>
    <mergeCell ref="A23:K23"/>
    <mergeCell ref="A24:K24"/>
    <mergeCell ref="A25:K25"/>
    <mergeCell ref="L7:L10"/>
    <mergeCell ref="A2:K2"/>
    <mergeCell ref="B7:B10"/>
    <mergeCell ref="C7:C10"/>
    <mergeCell ref="D7:D10"/>
    <mergeCell ref="E7:E10"/>
    <mergeCell ref="F7:F10"/>
    <mergeCell ref="G7:G10"/>
    <mergeCell ref="H7:H10"/>
    <mergeCell ref="A7:A10"/>
    <mergeCell ref="I7:I10"/>
    <mergeCell ref="J7:J10"/>
    <mergeCell ref="K7:K10"/>
    <mergeCell ref="A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2023-04-26T08:57:46Z</dcterms:modified>
</cp:coreProperties>
</file>